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B4A759F0-7123-40FC-A33E-E9BAC84C92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<sst xmlns="http://schemas.openxmlformats.org/spreadsheetml/2006/main" count="74" uniqueCount="48">
  <si>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</si>
  <si>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</si>
  <si>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</si>
  <si>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</si>
  <si>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</si>
  <si>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</si>
  <si>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</si>
  <si>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</si>
  <si>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</si>
  <si>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</si>
  <si>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</si>
  <si>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</si>
  <si>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</si>
  <si>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</si>
  <si>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</si>
  <si>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</si>
  <si>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</si>
  <si>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</si>
  <si>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</si>
  <si>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</si>
  <si>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</si>
  <si>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</si>
  <si>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</si>
  <si>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</si>
  <si>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</si>
  <si>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</si>
  <si>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</si>
  <si>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</si>
  <si>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</si>
  <si>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</si>
  <si>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</si>
  <si>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</si>
  <si>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</si>
  <si>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</si>
  <si>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</si>
  <si>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</si>
  <si>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</si>
  <si>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</si>
  <si>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</si>
  <si>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</si>
  <si>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DOAS-1</t>
  </si>
  <si>
    <t>KITCHEN</t>
  </si>
  <si>
    <t>KEF-1</t>
  </si>
  <si>
    <t>KEF-2</t>
  </si>
  <si>
    <t>KEF-3</t>
  </si>
  <si>
    <t>GRIDDLE</t>
  </si>
  <si>
    <t>FRYER</t>
  </si>
  <si>
    <t>DISHES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</si>
</sst>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39</v>
      </c>
      <c r="C6" s="23">
        <v>4850</v>
      </c>
      <c r="D6" s="24"/>
      <c r="E6" s="23">
        <f t="shared" ref="E6:F7" si="0">C6-G6</f>
        <v>3850</v>
      </c>
      <c r="F6" s="24">
        <f t="shared" si="0"/>
        <v>0</v>
      </c>
      <c r="G6" s="25">
        <v>1000</v>
      </c>
      <c r="H6" s="26"/>
      <c r="I6" s="27">
        <f>G6/C6</f>
        <v>0.20618556701030927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40</v>
      </c>
      <c r="B7" s="73" t="s">
        <v>41</v>
      </c>
      <c r="C7" s="35">
        <v>2650</v>
      </c>
      <c r="D7" s="36"/>
      <c r="E7" s="35">
        <f t="shared" si="0"/>
        <v>0</v>
      </c>
      <c r="F7" s="36">
        <f t="shared" si="0"/>
        <v>0</v>
      </c>
      <c r="G7" s="37">
        <v>2650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42</v>
      </c>
      <c r="B8" s="73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1700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43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44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/>
      <c r="O10" s="45"/>
      <c r="P10" s="46"/>
      <c r="Q10" s="63"/>
      <c r="R10" s="68"/>
    </row>
    <row r="11" spans="1:21" ht="20.100000000000001" customHeight="1" x14ac:dyDescent="0.25">
      <c r="A11" s="75" t="s">
        <v>14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3">
      <c r="A12" s="75" t="s">
        <v>15</v>
      </c>
      <c r="B12" s="73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150</v>
      </c>
      <c r="P12" s="53"/>
      <c r="Q12" s="63"/>
      <c r="R12" s="68"/>
    </row>
    <row r="13" spans="1:21" ht="20.100000000000001" customHeight="1" thickBot="1" x14ac:dyDescent="0.3">
      <c r="A13" s="179" t="s">
        <v>16</v>
      </c>
      <c r="B13" s="180"/>
      <c r="C13" s="76">
        <f>SUM(C6:C12)</f>
        <v>7500</v>
      </c>
      <c r="D13" s="77">
        <f>SUM(D6:D12)</f>
        <v>0</v>
      </c>
      <c r="E13" s="76">
        <f>SUM(E6:E12)</f>
        <v>3850</v>
      </c>
      <c r="F13" s="77">
        <f>SUM(F6:F12)</f>
        <v>0</v>
      </c>
      <c r="G13" s="78">
        <f>SUM(G6:G12)</f>
        <v>3650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03">
        <f>SUM(M6:M12)</f>
        <v>3000</v>
      </c>
      <c r="N13" s="82">
        <f>SUM(N6:N12)</f>
        <v>0</v>
      </c>
      <c r="O13" s="83">
        <f>SUM(O6:O12)</f>
        <v>225</v>
      </c>
      <c r="P13" s="84">
        <f>SUM(P6:P12)</f>
        <v>0</v>
      </c>
      <c r="Q13" s="54"/>
      <c r="R13" s="68"/>
    </row>
    <row r="14" spans="1:21" ht="20.100000000000001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3">
      <c r="A15" s="98" t="s">
        <v>17</v>
      </c>
      <c r="B15" s="85"/>
      <c r="C15" s="85"/>
      <c r="D15" s="85"/>
      <c r="F15" s="147" t="s">
        <v>18</v>
      </c>
      <c r="G15" s="148"/>
      <c r="H15" s="121" t="s">
        <v>19</v>
      </c>
      <c r="I15" s="122"/>
      <c r="J15" s="123"/>
      <c r="L15" s="97" t="s">
        <v>20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9" t="s">
        <v>16</v>
      </c>
      <c r="B16" s="140"/>
      <c r="C16" s="88" t="s">
        <v>11</v>
      </c>
      <c r="D16" s="89" t="s">
        <v>12</v>
      </c>
      <c r="F16" s="149"/>
      <c r="G16" s="150"/>
      <c r="H16" s="124"/>
      <c r="I16" s="125"/>
      <c r="J16" s="126"/>
      <c r="L16" s="118" t="s">
        <v>21</v>
      </c>
      <c r="M16" s="118"/>
      <c r="N16" s="118"/>
      <c r="O16" s="118"/>
      <c r="P16" s="100">
        <f>IF(R15=TRUE, 1, 0)</f>
        <v>1</v>
      </c>
    </row>
    <row r="17" spans="1:21" ht="18.75" customHeight="1" x14ac:dyDescent="0.25">
      <c r="A17" s="141" t="s">
        <v>22</v>
      </c>
      <c r="B17" s="142"/>
      <c r="C17" s="90">
        <f>G13+K13</f>
        <v>3650</v>
      </c>
      <c r="D17" s="91">
        <f>H13+L13</f>
        <v>0</v>
      </c>
      <c r="F17" s="188" t="s">
        <v>23</v>
      </c>
      <c r="G17" s="189"/>
      <c r="H17" s="130"/>
      <c r="I17" s="131"/>
      <c r="J17" s="132"/>
      <c r="L17" s="119"/>
      <c r="M17" s="119"/>
      <c r="N17" s="119"/>
      <c r="O17" s="11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3" t="s">
        <v>24</v>
      </c>
      <c r="B18" s="144"/>
      <c r="C18" s="94">
        <f>M13+O13</f>
        <v>3225</v>
      </c>
      <c r="D18" s="95">
        <f>N13+P13</f>
        <v>0</v>
      </c>
      <c r="F18" s="190" t="s">
        <v>25</v>
      </c>
      <c r="G18" s="191"/>
      <c r="H18" s="133"/>
      <c r="I18" s="134"/>
      <c r="J18" s="135"/>
      <c r="L18" s="120" t="s">
        <v>26</v>
      </c>
      <c r="M18" s="120"/>
      <c r="N18" s="120"/>
      <c r="O18" s="120"/>
      <c r="P18" s="101" t="e">
        <f>IF(R17=TRUE, 1, 0)</f>
        <v>#DIV/0!</v>
      </c>
    </row>
    <row r="19" spans="1:21" ht="18.75" customHeight="1" thickBot="1" x14ac:dyDescent="0.35">
      <c r="A19" s="145" t="s">
        <v>27</v>
      </c>
      <c r="B19" s="146"/>
      <c r="C19" s="92">
        <f>C17-C18</f>
        <v>425</v>
      </c>
      <c r="D19" s="93">
        <f>D17-D18</f>
        <v>0</v>
      </c>
      <c r="F19" s="151" t="s">
        <v>28</v>
      </c>
      <c r="G19" s="152"/>
      <c r="H19" s="136"/>
      <c r="I19" s="137"/>
      <c r="J19" s="138"/>
      <c r="L19" s="119"/>
      <c r="M19" s="119"/>
      <c r="N19" s="119"/>
      <c r="O19" s="119"/>
      <c r="P19" s="102"/>
      <c r="R19" s="1" t="e">
        <f>AND(H20&gt;=-0.02, H20&lt;=0.02)</f>
        <v>#DIV/0!</v>
      </c>
    </row>
    <row r="20" spans="1:21" ht="16.5" customHeight="1" thickBot="1" x14ac:dyDescent="0.3">
      <c r="F20" s="204" t="s">
        <v>29</v>
      </c>
      <c r="G20" s="205"/>
      <c r="H20" s="127" t="e">
        <f>AVERAGE(H17:J19)</f>
        <v>#DIV/0!</v>
      </c>
      <c r="I20" s="128"/>
      <c r="J20" s="129"/>
      <c r="L20" s="116" t="s">
        <v>30</v>
      </c>
      <c r="M20" s="116"/>
      <c r="N20" s="116"/>
      <c r="O20" s="116"/>
      <c r="P20" s="96" t="e">
        <f>IF(R19=TRUE, 1, 0)</f>
        <v>#DIV/0!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00000000000001" customHeigh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00000000000001" customHeight="1" thickBot="1" x14ac:dyDescent="0.3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1" t="s">
        <v>32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" customHeight="1" thickBot="1" x14ac:dyDescent="0.3">
      <c r="A30" s="5" t="s">
        <v>9</v>
      </c>
      <c r="B30" s="156" t="s">
        <v>33</v>
      </c>
      <c r="C30" s="157"/>
      <c r="D30" s="158" t="s">
        <v>34</v>
      </c>
      <c r="E30" s="159"/>
      <c r="F30" s="159"/>
      <c r="G30" s="160"/>
      <c r="H30" s="158" t="s">
        <v>35</v>
      </c>
      <c r="I30" s="160"/>
      <c r="J30" s="159" t="s">
        <v>36</v>
      </c>
      <c r="K30" s="159"/>
      <c r="L30" s="187" t="s">
        <v>6</v>
      </c>
      <c r="M30" s="187"/>
      <c r="N30" s="183" t="s">
        <v>7</v>
      </c>
      <c r="O30" s="184"/>
      <c r="P30" s="60" t="s">
        <v>37</v>
      </c>
    </row>
    <row r="31" spans="1:21" ht="18.75" customHeight="1" thickBot="1" x14ac:dyDescent="0.3">
      <c r="A31" s="61" t="s">
        <v>38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2">L31-N31</f>
        <v>0</v>
      </c>
    </row>
    <row r="32" spans="1:21" ht="18.75" customHeight="1" thickBot="1" x14ac:dyDescent="0.3">
      <c r="A32" s="62" t="s">
        <v>38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2"/>
        <v>0</v>
      </c>
    </row>
    <row r="33" spans="1:16" ht="19.2" customHeight="1" thickBot="1" x14ac:dyDescent="0.3">
      <c r="A33" s="62" t="s">
        <v>38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1" t="s">
        <v>38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38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38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3">
      <c r="A37" s="61" t="s">
        <v>38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2"/>
        <v>0</v>
      </c>
    </row>
    <row r="38" spans="1:16" ht="19.5" customHeight="1" thickBot="1" x14ac:dyDescent="0.3">
      <c r="A38" s="62" t="s">
        <v>38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ht="18.75" customHeight="1" x14ac:dyDescent="0.25">
      <c r="A39" s="62" t="s">
        <v>38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D57C02-44D1-4FDF-ACF5-0AC80291A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dcterms:created xsi:type="dcterms:W3CDTF">2015-11-16T19:09:52Z</dcterms:created>
  <dcterms:modified xsi:type="dcterms:W3CDTF">2023-09-25T15:38:20Z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