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5A581650-6F06-416E-B903-C03E77D47F87}" xr6:coauthVersionLast="47" xr6:coauthVersionMax="47" xr10:uidLastSave="{00000000-0000-0000-0000-000000000000}"/>
  <bookViews>
    <workbookView xWindow="3696" yWindow="210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P33" i="1"/>
  <c r="P34" i="1"/>
  <c r="P35" i="1"/>
  <c r="P36" i="1"/>
  <c r="P37" i="1"/>
  <c r="P38" i="1"/>
  <c r="P12" i="1" l="1"/>
  <c r="O12" i="1"/>
  <c r="N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<sst xmlns="http://schemas.openxmlformats.org/spreadsheetml/2006/main" count="74" uniqueCount="48">
  <si>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</si>
  <si>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</si>
  <si>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</si>
  <si>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</si>
  <si>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</si>
  <si>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</si>
  <si>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</si>
  <si>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</si>
  <si>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</si>
  <si>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</si>
  <si>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</si>
  <si>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</si>
  <si>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</si>
  <si>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</si>
  <si>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</si>
  <si>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</si>
  <si>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</si>
  <si>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</si>
  <si>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</si>
  <si>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</si>
  <si>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</si>
  <si>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</si>
  <si>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</si>
  <si>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</si>
  <si>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</si>
  <si>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</si>
  <si>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</si>
  <si>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</si>
  <si>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</si>
  <si>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</si>
  <si>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</si>
  <si>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</si>
  <si>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</si>
  <si>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</si>
  <si>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</si>
  <si>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</si>
  <si>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</si>
  <si>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</si>
  <si>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</si>
  <si>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</si>
  <si>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</si>
  <si>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</si>
  <si>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</si>
  <si>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</si>
  <si>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</si>
  <si>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</si>
  <si>
    <t>EF-3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</si>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</sst>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="55" zoomScaleNormal="55" zoomScaleSheetLayoutView="80" workbookViewId="0">
      <selection activeCell="AA8" sqref="AA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4130</v>
      </c>
      <c r="D6" s="24"/>
      <c r="E6" s="23">
        <v>3230</v>
      </c>
      <c r="F6" s="24"/>
      <c r="G6" s="25">
        <v>900</v>
      </c>
      <c r="H6" s="26"/>
      <c r="I6" s="27">
        <f>G6/C6</f>
        <v>0.21791767554479419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2500</v>
      </c>
      <c r="D7" s="35"/>
      <c r="E7" s="23">
        <v>1700</v>
      </c>
      <c r="F7" s="35"/>
      <c r="G7" s="25">
        <v>800</v>
      </c>
      <c r="H7" s="36"/>
      <c r="I7" s="37">
        <f t="shared" ref="I7:J7" si="0">G7/C7</f>
        <v>0.32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5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5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46</v>
      </c>
      <c r="B10" s="69" t="s">
        <v>47</v>
      </c>
      <c r="C10" s="45"/>
      <c r="D10" s="46"/>
      <c r="E10" s="102"/>
      <c r="F10" s="46"/>
      <c r="G10" s="25"/>
      <c r="H10" s="40"/>
      <c r="I10" s="47"/>
      <c r="J10" s="40"/>
      <c r="K10" s="39"/>
      <c r="L10" s="40"/>
      <c r="M10" s="41"/>
      <c r="N10" s="42"/>
      <c r="O10" s="100">
        <v>180</v>
      </c>
      <c r="P10" s="101"/>
      <c r="Q10" s="59"/>
      <c r="R10" s="64"/>
    </row>
    <row r="11" spans="1:21" ht="20.100000000000001" customHeight="1" thickBot="1" x14ac:dyDescent="0.3">
      <c r="A11" s="71" t="s">
        <v>44</v>
      </c>
      <c r="B11" s="69" t="s">
        <v>45</v>
      </c>
      <c r="C11" s="45"/>
      <c r="D11" s="46"/>
      <c r="E11" s="102"/>
      <c r="F11" s="46"/>
      <c r="G11" s="25"/>
      <c r="H11" s="40"/>
      <c r="I11" s="47"/>
      <c r="J11" s="40"/>
      <c r="K11" s="103">
        <v>1300</v>
      </c>
      <c r="L11" s="104"/>
      <c r="M11" s="41"/>
      <c r="N11" s="42"/>
      <c r="O11" s="43"/>
      <c r="P11" s="44"/>
      <c r="Q11" s="59"/>
      <c r="R11" s="64"/>
    </row>
    <row r="12" spans="1:21" ht="20.100000000000001" customHeight="1" thickBot="1" x14ac:dyDescent="0.3">
      <c r="A12" s="180" t="s">
        <v>17</v>
      </c>
      <c r="B12" s="181"/>
      <c r="C12" s="72">
        <f>SUM(C6:C11)</f>
        <v>6630</v>
      </c>
      <c r="D12" s="73">
        <f>SUM(D6:D11)</f>
        <v>0</v>
      </c>
      <c r="E12" s="72">
        <f>SUM(E6:E11)</f>
        <v>4930</v>
      </c>
      <c r="F12" s="73">
        <f>SUM(F6:F11)</f>
        <v>0</v>
      </c>
      <c r="G12" s="74">
        <f>SUM(G6:G11)</f>
        <v>1700</v>
      </c>
      <c r="H12" s="75">
        <f>SUM(H6:H11)</f>
        <v>0</v>
      </c>
      <c r="I12" s="76"/>
      <c r="J12" s="77"/>
      <c r="K12" s="74">
        <f>SUM(K6:K11)</f>
        <v>1300</v>
      </c>
      <c r="L12" s="75">
        <f>SUM(L6:L11)</f>
        <v>0</v>
      </c>
      <c r="M12" s="99">
        <f>SUM(M6:M11)</f>
        <v>2550</v>
      </c>
      <c r="N12" s="78">
        <f>SUM(N6:N11)</f>
        <v>0</v>
      </c>
      <c r="O12" s="79">
        <f>SUM(O6:O11)</f>
        <v>330</v>
      </c>
      <c r="P12" s="80">
        <f>SUM(P6:P11)</f>
        <v>0</v>
      </c>
      <c r="Q12" s="50"/>
      <c r="R12" s="64"/>
    </row>
    <row r="13" spans="1:21" ht="20.100000000000001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00000000000001" customHeight="1" thickBot="1" x14ac:dyDescent="0.3">
      <c r="A14" s="94" t="s">
        <v>18</v>
      </c>
      <c r="B14" s="81"/>
      <c r="C14" s="81"/>
      <c r="D14" s="81"/>
      <c r="F14" s="148" t="s">
        <v>19</v>
      </c>
      <c r="G14" s="149"/>
      <c r="H14" s="122" t="s">
        <v>20</v>
      </c>
      <c r="I14" s="123"/>
      <c r="J14" s="124"/>
      <c r="L14" s="93" t="s">
        <v>21</v>
      </c>
      <c r="M14" s="82"/>
      <c r="N14" s="82"/>
      <c r="O14" s="82"/>
      <c r="P14" s="8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17</v>
      </c>
      <c r="B15" s="141"/>
      <c r="C15" s="84" t="s">
        <v>11</v>
      </c>
      <c r="D15" s="85" t="s">
        <v>12</v>
      </c>
      <c r="F15" s="150"/>
      <c r="G15" s="151"/>
      <c r="H15" s="125"/>
      <c r="I15" s="126"/>
      <c r="J15" s="127"/>
      <c r="L15" s="119" t="s">
        <v>22</v>
      </c>
      <c r="M15" s="119"/>
      <c r="N15" s="119"/>
      <c r="O15" s="119"/>
      <c r="P15" s="96">
        <f>IF(R14=TRUE, 1, 0)</f>
        <v>1</v>
      </c>
    </row>
    <row r="16" spans="1:21" ht="18.75" customHeight="1" x14ac:dyDescent="0.25">
      <c r="A16" s="142" t="s">
        <v>23</v>
      </c>
      <c r="B16" s="143"/>
      <c r="C16" s="86">
        <f>G12+K12</f>
        <v>3000</v>
      </c>
      <c r="D16" s="87">
        <f>H12+L12</f>
        <v>0</v>
      </c>
      <c r="F16" s="189" t="s">
        <v>24</v>
      </c>
      <c r="G16" s="190"/>
      <c r="H16" s="131"/>
      <c r="I16" s="132"/>
      <c r="J16" s="133"/>
      <c r="L16" s="120"/>
      <c r="M16" s="120"/>
      <c r="N16" s="120"/>
      <c r="O16" s="120"/>
      <c r="P16" s="9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4" t="s">
        <v>25</v>
      </c>
      <c r="B17" s="145"/>
      <c r="C17" s="90">
        <f>M12+O12</f>
        <v>2880</v>
      </c>
      <c r="D17" s="91">
        <f>N12+P12</f>
        <v>0</v>
      </c>
      <c r="F17" s="191" t="s">
        <v>26</v>
      </c>
      <c r="G17" s="192"/>
      <c r="H17" s="134"/>
      <c r="I17" s="135"/>
      <c r="J17" s="136"/>
      <c r="L17" s="121" t="s">
        <v>27</v>
      </c>
      <c r="M17" s="121"/>
      <c r="N17" s="121"/>
      <c r="O17" s="121"/>
      <c r="P17" s="97" t="e">
        <f>IF(R16=TRUE, 1, 0)</f>
        <v>#DIV/0!</v>
      </c>
    </row>
    <row r="18" spans="1:18" ht="18.75" customHeight="1" thickBot="1" x14ac:dyDescent="0.35">
      <c r="A18" s="146" t="s">
        <v>28</v>
      </c>
      <c r="B18" s="147"/>
      <c r="C18" s="88">
        <f>C16-C17</f>
        <v>120</v>
      </c>
      <c r="D18" s="89">
        <f>D16-D17</f>
        <v>0</v>
      </c>
      <c r="F18" s="152" t="s">
        <v>29</v>
      </c>
      <c r="G18" s="153"/>
      <c r="H18" s="137"/>
      <c r="I18" s="138"/>
      <c r="J18" s="139"/>
      <c r="L18" s="120"/>
      <c r="M18" s="120"/>
      <c r="N18" s="120"/>
      <c r="O18" s="120"/>
      <c r="P18" s="98"/>
      <c r="R18" s="1" t="e">
        <f>AND(H19&gt;=-0.02, H19&lt;=0.02)</f>
        <v>#DIV/0!</v>
      </c>
    </row>
    <row r="19" spans="1:18" ht="16.5" customHeight="1" thickBot="1" x14ac:dyDescent="0.3">
      <c r="F19" s="205" t="s">
        <v>30</v>
      </c>
      <c r="G19" s="206"/>
      <c r="H19" s="128" t="e">
        <f>AVERAGE(H16:J18)</f>
        <v>#DIV/0!</v>
      </c>
      <c r="I19" s="129"/>
      <c r="J19" s="130"/>
      <c r="L19" s="117" t="s">
        <v>31</v>
      </c>
      <c r="M19" s="117"/>
      <c r="N19" s="117"/>
      <c r="O19" s="117"/>
      <c r="P19" s="92" t="e">
        <f>IF(R18=TRUE, 1, 0)</f>
        <v>#DIV/0!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17"/>
      <c r="M20" s="117"/>
      <c r="N20" s="117"/>
      <c r="O20" s="117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5"/>
    </row>
    <row r="24" spans="1:18" ht="20.100000000000001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5"/>
    </row>
    <row r="25" spans="1:18" ht="20.100000000000001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2" t="s">
        <v>33</v>
      </c>
      <c r="B28" s="203"/>
      <c r="C28" s="203"/>
      <c r="D28" s="203"/>
      <c r="E28" s="203"/>
      <c r="F28" s="204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" customHeight="1" thickBot="1" x14ac:dyDescent="0.3">
      <c r="A29" s="5" t="s">
        <v>9</v>
      </c>
      <c r="B29" s="157" t="s">
        <v>34</v>
      </c>
      <c r="C29" s="158"/>
      <c r="D29" s="159" t="s">
        <v>35</v>
      </c>
      <c r="E29" s="160"/>
      <c r="F29" s="160"/>
      <c r="G29" s="161"/>
      <c r="H29" s="159" t="s">
        <v>36</v>
      </c>
      <c r="I29" s="161"/>
      <c r="J29" s="160" t="s">
        <v>37</v>
      </c>
      <c r="K29" s="160"/>
      <c r="L29" s="188" t="s">
        <v>6</v>
      </c>
      <c r="M29" s="188"/>
      <c r="N29" s="184" t="s">
        <v>7</v>
      </c>
      <c r="O29" s="185"/>
      <c r="P29" s="56" t="s">
        <v>38</v>
      </c>
    </row>
    <row r="30" spans="1:18" ht="18.75" customHeight="1" thickBot="1" x14ac:dyDescent="0.3">
      <c r="A30" s="57" t="s">
        <v>39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5">
        <f t="shared" ref="P30:P38" si="1">L30-N30</f>
        <v>0</v>
      </c>
    </row>
    <row r="31" spans="1:18" ht="18.75" customHeight="1" thickBot="1" x14ac:dyDescent="0.3">
      <c r="A31" s="58" t="s">
        <v>39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5">
        <f t="shared" si="1"/>
        <v>0</v>
      </c>
    </row>
    <row r="32" spans="1:18" ht="19.2" customHeight="1" thickBot="1" x14ac:dyDescent="0.3">
      <c r="A32" s="58" t="s">
        <v>39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7" t="s">
        <v>39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8" t="s">
        <v>39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7" t="s">
        <v>39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5">
        <f t="shared" si="1"/>
        <v>0</v>
      </c>
    </row>
    <row r="37" spans="1:16" ht="19.5" customHeight="1" thickBot="1" x14ac:dyDescent="0.3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ht="18.75" customHeight="1" x14ac:dyDescent="0.25">
      <c r="A38" s="58" t="s">
        <v>39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5">
        <f t="shared" si="1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2025-07-16T18:21:12Z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