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ulvers/Culvers - Terre Haute, IN/4 ASSET-REPORT DOCS/"/>
    </mc:Choice>
  </mc:AlternateContent>
  <xr:revisionPtr revIDLastSave="0" documentId="8_{1E6672E5-803F-8D41-ACDC-B765ECCA2F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/>
  <c r="O12" i="1"/>
  <c r="N12" i="1"/>
  <c r="M12" i="1"/>
  <c r="L12" i="1"/>
  <c r="K12" i="1"/>
  <c r="H12" i="1"/>
  <c r="G12" i="1"/>
  <c r="D12" i="1"/>
  <c r="C12" i="1"/>
  <c r="H19" i="1"/>
  <c r="P32" i="1"/>
  <c r="P31" i="1"/>
  <c r="P30" i="1"/>
  <c r="T16" i="1"/>
  <c r="R18" i="1"/>
  <c r="P19" i="1"/>
  <c r="D17" i="1"/>
  <c r="C17" i="1"/>
  <c r="D16" i="1"/>
  <c r="C16" i="1"/>
  <c r="C18" i="1"/>
  <c r="T14" i="1"/>
  <c r="D18" i="1"/>
  <c r="U16" i="1"/>
  <c r="R16" i="1"/>
  <c r="J7" i="1"/>
  <c r="J6" i="1"/>
  <c r="I7" i="1"/>
  <c r="I6" i="1"/>
  <c r="U14" i="1"/>
  <c r="R14" i="1"/>
  <c r="P15" i="1"/>
  <c r="P17" i="1"/>
  <c r="F7" i="1"/>
  <c r="E7" i="1"/>
  <c r="F6" i="1"/>
  <c r="E6" i="1"/>
  <c r="E12" i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<sst xmlns="http://schemas.openxmlformats.org/spreadsheetml/2006/main" count="74" uniqueCount="48">
  <si>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</si>
  <si>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</si>
  <si>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</si>
  <si>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</si>
  <si>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</si>
  <si>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</si>
  <si>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</si>
  <si>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</si>
  <si>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</si>
  <si>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</si>
  <si>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</si>
  <si>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</si>
  <si>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</si>
  <si>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</si>
  <si>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</si>
  <si>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</si>
  <si>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</si>
  <si>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</si>
  <si>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</si>
  <si>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</si>
  <si>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</si>
  <si>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</si>
  <si>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</si>
  <si>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</si>
  <si>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</si>
  <si>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</si>
  <si>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</si>
  <si>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</si>
  <si>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</si>
  <si>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</si>
  <si>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</si>
  <si>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</si>
  <si>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</si>
  <si>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</si>
  <si>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</si>
  <si>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</si>
  <si>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DOAS-1</t>
  </si>
  <si>
    <t>DOAS-2</t>
  </si>
  <si>
    <t>PRV-2</t>
  </si>
  <si>
    <t>PRV-3</t>
  </si>
  <si>
    <t>PRV-1</t>
  </si>
  <si>
    <t>EF-1A</t>
  </si>
  <si>
    <t>DINING</t>
  </si>
  <si>
    <t>KITCHEN</t>
  </si>
  <si>
    <t>HOOD1</t>
  </si>
  <si>
    <t>HOOD2</t>
  </si>
  <si>
    <t>RESTROOM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</si>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</sst>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4" zoomScale="80" zoomScaleNormal="55" zoomScaleSheetLayoutView="80" workbookViewId="0">
      <selection activeCell="H18" sqref="H18:J18"/>
    </sheetView>
  </sheetViews>
  <sheetFormatPr defaultColWidth="9.16796875" defaultRowHeight="12.75" x14ac:dyDescent="0.15"/>
  <cols>
    <col min="1" max="1" width="10.515625" style="1" customWidth="1"/>
    <col min="2" max="2" width="10.92187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6289062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35937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17" t="s">
        <v>30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25">
      <c r="A3" s="87"/>
    </row>
    <row r="4" spans="1:21" ht="20.100000000000001" customHeight="1" thickBot="1" x14ac:dyDescent="0.2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24</v>
      </c>
      <c r="J4" s="170"/>
      <c r="K4" s="175" t="s">
        <v>3</v>
      </c>
      <c r="L4" s="176"/>
      <c r="M4" s="173" t="s">
        <v>4</v>
      </c>
      <c r="N4" s="174"/>
      <c r="O4" s="173" t="s">
        <v>35</v>
      </c>
      <c r="P4" s="174"/>
      <c r="Q4" s="7"/>
      <c r="R4" s="64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thickBot="1" x14ac:dyDescent="0.2">
      <c r="A6" s="74" t="s">
        <v>36</v>
      </c>
      <c r="B6" s="72" t="s">
        <v>42</v>
      </c>
      <c r="C6" s="23">
        <v>5850</v>
      </c>
      <c r="D6" s="24">
        <v>5881</v>
      </c>
      <c r="E6" s="23">
        <f t="shared" ref="E6:F7" si="0">C6-G6</f>
        <v>4100</v>
      </c>
      <c r="F6" s="24">
        <f t="shared" si="0"/>
        <v>4060</v>
      </c>
      <c r="G6" s="25">
        <v>1750</v>
      </c>
      <c r="H6" s="26">
        <v>1821</v>
      </c>
      <c r="I6" s="27">
        <f>G6/C6</f>
        <v>0.29914529914529914</v>
      </c>
      <c r="J6" s="28">
        <f>H6/D6</f>
        <v>0.30964121748002038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15">
      <c r="A7" s="74" t="s">
        <v>37</v>
      </c>
      <c r="B7" s="73" t="s">
        <v>43</v>
      </c>
      <c r="C7" s="35">
        <v>6150</v>
      </c>
      <c r="D7" s="36">
        <v>6184</v>
      </c>
      <c r="E7" s="35">
        <f t="shared" si="0"/>
        <v>4450</v>
      </c>
      <c r="F7" s="36">
        <f t="shared" si="0"/>
        <v>4407</v>
      </c>
      <c r="G7" s="37">
        <v>1700</v>
      </c>
      <c r="H7" s="38">
        <v>1777</v>
      </c>
      <c r="I7" s="39">
        <f t="shared" ref="I7:J7" si="1">G7/C7</f>
        <v>0.27642276422764228</v>
      </c>
      <c r="J7" s="40">
        <f t="shared" si="1"/>
        <v>0.28735446313065977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15">
      <c r="A8" s="75" t="s">
        <v>38</v>
      </c>
      <c r="B8" s="73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1536</v>
      </c>
      <c r="O8" s="45"/>
      <c r="P8" s="46"/>
      <c r="Q8" s="63"/>
      <c r="R8" s="68"/>
    </row>
    <row r="9" spans="1:21" ht="20.100000000000001" customHeight="1" x14ac:dyDescent="0.15">
      <c r="A9" s="75" t="s">
        <v>39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1522</v>
      </c>
      <c r="O9" s="45"/>
      <c r="P9" s="46"/>
      <c r="Q9" s="63"/>
      <c r="R9" s="68"/>
    </row>
    <row r="10" spans="1:21" ht="20.100000000000001" customHeight="1" x14ac:dyDescent="0.15">
      <c r="A10" s="75" t="s">
        <v>40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375</v>
      </c>
      <c r="P10" s="53">
        <v>371</v>
      </c>
      <c r="Q10" s="63"/>
      <c r="R10" s="68"/>
    </row>
    <row r="11" spans="1:21" ht="20.100000000000001" customHeight="1" thickBot="1" x14ac:dyDescent="0.2">
      <c r="A11" s="75" t="s">
        <v>41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>
        <v>70</v>
      </c>
      <c r="Q11" s="63"/>
      <c r="R11" s="68"/>
    </row>
    <row r="12" spans="1:21" ht="20.100000000000001" customHeight="1" thickBot="1" x14ac:dyDescent="0.2">
      <c r="A12" s="179" t="s">
        <v>25</v>
      </c>
      <c r="B12" s="180"/>
      <c r="C12" s="76">
        <f>SUM(C6:C11)</f>
        <v>12000</v>
      </c>
      <c r="D12" s="77">
        <f>SUM(D6:D11)</f>
        <v>12065</v>
      </c>
      <c r="E12" s="76">
        <f>SUM(E6:E11)</f>
        <v>8550</v>
      </c>
      <c r="F12" s="77">
        <f>SUM(F6:F11)</f>
        <v>8467</v>
      </c>
      <c r="G12" s="78">
        <f>SUM(G6:G11)</f>
        <v>3450</v>
      </c>
      <c r="H12" s="79">
        <f>SUM(H6:H11)</f>
        <v>3598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3000</v>
      </c>
      <c r="N12" s="82">
        <f>SUM(N6:N11)</f>
        <v>3058</v>
      </c>
      <c r="O12" s="83">
        <f>SUM(O6:O11)</f>
        <v>450</v>
      </c>
      <c r="P12" s="84">
        <f>SUM(P6:P11)</f>
        <v>441</v>
      </c>
      <c r="Q12" s="54"/>
      <c r="R12" s="68"/>
    </row>
    <row r="13" spans="1:21" ht="20.100000000000001" customHeight="1" thickBot="1" x14ac:dyDescent="0.2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">
      <c r="A14" s="98" t="s">
        <v>26</v>
      </c>
      <c r="B14" s="85"/>
      <c r="C14" s="85"/>
      <c r="D14" s="85"/>
      <c r="F14" s="147" t="s">
        <v>10</v>
      </c>
      <c r="G14" s="148"/>
      <c r="H14" s="121" t="s">
        <v>29</v>
      </c>
      <c r="I14" s="122"/>
      <c r="J14" s="123"/>
      <c r="L14" s="97" t="s">
        <v>31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">
      <c r="A15" s="139" t="s">
        <v>25</v>
      </c>
      <c r="B15" s="140"/>
      <c r="C15" s="88" t="s">
        <v>7</v>
      </c>
      <c r="D15" s="89" t="s">
        <v>8</v>
      </c>
      <c r="F15" s="149"/>
      <c r="G15" s="150"/>
      <c r="H15" s="124"/>
      <c r="I15" s="125"/>
      <c r="J15" s="126"/>
      <c r="L15" s="118" t="s">
        <v>34</v>
      </c>
      <c r="M15" s="118"/>
      <c r="N15" s="118"/>
      <c r="O15" s="118"/>
      <c r="P15" s="100">
        <f>IF(R14=TRUE, 1, 0)</f>
        <v>1</v>
      </c>
    </row>
    <row r="16" spans="1:21" ht="18.75" customHeight="1" x14ac:dyDescent="0.15">
      <c r="A16" s="141" t="s">
        <v>28</v>
      </c>
      <c r="B16" s="142"/>
      <c r="C16" s="90">
        <f>G12+K12</f>
        <v>3450</v>
      </c>
      <c r="D16" s="91">
        <f>H12+L12</f>
        <v>3598</v>
      </c>
      <c r="F16" s="188" t="s">
        <v>11</v>
      </c>
      <c r="G16" s="189"/>
      <c r="H16" s="130">
        <v>4.7000000000000002E-3</v>
      </c>
      <c r="I16" s="131"/>
      <c r="J16" s="132"/>
      <c r="L16" s="119"/>
      <c r="M16" s="119"/>
      <c r="N16" s="119"/>
      <c r="O16" s="119"/>
      <c r="P16" s="10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">
      <c r="A17" s="143" t="s">
        <v>27</v>
      </c>
      <c r="B17" s="144"/>
      <c r="C17" s="94">
        <f>M12+O12</f>
        <v>3450</v>
      </c>
      <c r="D17" s="95">
        <f>N12+P12</f>
        <v>3499</v>
      </c>
      <c r="F17" s="190" t="s">
        <v>12</v>
      </c>
      <c r="G17" s="191"/>
      <c r="H17" s="133">
        <v>7.9000000000000008E-3</v>
      </c>
      <c r="I17" s="134"/>
      <c r="J17" s="135"/>
      <c r="L17" s="120" t="s">
        <v>32</v>
      </c>
      <c r="M17" s="120"/>
      <c r="N17" s="120"/>
      <c r="O17" s="120"/>
      <c r="P17" s="101">
        <f>IF(R16=TRUE, 1, 0)</f>
        <v>1</v>
      </c>
    </row>
    <row r="18" spans="1:18" ht="18.75" customHeight="1" thickBot="1" x14ac:dyDescent="0.2">
      <c r="A18" s="145" t="s">
        <v>16</v>
      </c>
      <c r="B18" s="146"/>
      <c r="C18" s="92">
        <f>C16-C17</f>
        <v>0</v>
      </c>
      <c r="D18" s="93">
        <f>D16-D17</f>
        <v>99</v>
      </c>
      <c r="F18" s="151" t="s">
        <v>13</v>
      </c>
      <c r="G18" s="152"/>
      <c r="H18" s="136">
        <v>3.0999999999999999E-3</v>
      </c>
      <c r="I18" s="137"/>
      <c r="J18" s="138"/>
      <c r="L18" s="119"/>
      <c r="M18" s="119"/>
      <c r="N18" s="119"/>
      <c r="O18" s="119"/>
      <c r="P18" s="102"/>
      <c r="R18" s="1" t="b">
        <f>AND(H19&gt;=-0.02, H19&lt;=0.02)</f>
        <v>1</v>
      </c>
    </row>
    <row r="19" spans="1:18" ht="16.5" customHeight="1" thickBot="1" x14ac:dyDescent="0.2">
      <c r="F19" s="204" t="s">
        <v>14</v>
      </c>
      <c r="G19" s="205"/>
      <c r="H19" s="127">
        <f>AVERAGE(H16:J18)</f>
        <v>5.2333333333333329E-3</v>
      </c>
      <c r="I19" s="128"/>
      <c r="J19" s="129"/>
      <c r="L19" s="116" t="s">
        <v>33</v>
      </c>
      <c r="M19" s="116"/>
      <c r="N19" s="116"/>
      <c r="O19" s="116"/>
      <c r="P19" s="96">
        <f>IF(R18=TRUE, 1, 0)</f>
        <v>1</v>
      </c>
    </row>
    <row r="20" spans="1:18" ht="13.7" customHeight="1" x14ac:dyDescent="0.1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7" customHeight="1" x14ac:dyDescent="0.1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2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1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1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2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">
      <c r="A28" s="201" t="s">
        <v>17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2">
      <c r="A29" s="5" t="s">
        <v>6</v>
      </c>
      <c r="B29" s="156" t="s">
        <v>22</v>
      </c>
      <c r="C29" s="157"/>
      <c r="D29" s="158" t="s">
        <v>21</v>
      </c>
      <c r="E29" s="159"/>
      <c r="F29" s="159"/>
      <c r="G29" s="160"/>
      <c r="H29" s="158" t="s">
        <v>18</v>
      </c>
      <c r="I29" s="160"/>
      <c r="J29" s="159" t="s">
        <v>19</v>
      </c>
      <c r="K29" s="159"/>
      <c r="L29" s="187" t="s">
        <v>3</v>
      </c>
      <c r="M29" s="187"/>
      <c r="N29" s="183" t="s">
        <v>4</v>
      </c>
      <c r="O29" s="184"/>
      <c r="P29" s="60" t="s">
        <v>20</v>
      </c>
    </row>
    <row r="30" spans="1:18" ht="18.75" customHeight="1" thickBot="1" x14ac:dyDescent="0.2">
      <c r="A30" s="61" t="s">
        <v>23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2">L30-N30</f>
        <v>0</v>
      </c>
    </row>
    <row r="31" spans="1:18" ht="18.75" customHeight="1" thickBot="1" x14ac:dyDescent="0.2">
      <c r="A31" s="62" t="s">
        <v>23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2"/>
        <v>0</v>
      </c>
    </row>
    <row r="32" spans="1:18" ht="19.149999999999999" customHeight="1" thickBot="1" x14ac:dyDescent="0.2">
      <c r="A32" s="62" t="s">
        <v>23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">
      <c r="A33" s="61" t="s">
        <v>23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">
      <c r="A34" s="62" t="s">
        <v>23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">
      <c r="A35" s="62" t="s">
        <v>23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">
      <c r="A36" s="61" t="s">
        <v>23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2">
      <c r="A37" s="62" t="s">
        <v>23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ht="18.75" customHeight="1" x14ac:dyDescent="0.15">
      <c r="A38" s="62" t="s">
        <v>23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79AD2D-B220-4F84-BBD0-B9B98CE5787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2023-11-19T04:01:41Z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