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hick Fil A - Roseville, MI\"/>
    </mc:Choice>
  </mc:AlternateContent>
  <xr:revisionPtr revIDLastSave="0" documentId="13_ncr:1_{A7D1AA7A-39EE-4B8D-A101-B91623B40A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<sst xmlns="http://schemas.openxmlformats.org/spreadsheetml/2006/main" count="89" uniqueCount="56">
  <si>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</si>
  <si>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</si>
  <si>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</si>
  <si>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</si>
  <si>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</si>
  <si>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</si>
  <si>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</si>
  <si>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</si>
  <si>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</si>
  <si>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</si>
  <si>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</si>
  <si>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</si>
  <si>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</si>
  <si>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</si>
  <si>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</si>
  <si>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</si>
  <si>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</si>
  <si>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</si>
  <si>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DINNING 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</si>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</sst>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72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B2" zoomScale="85" zoomScaleNormal="85" zoomScaleSheetLayoutView="85" workbookViewId="0">
      <selection activeCell="H23" sqref="H23:J23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186" t="s">
        <v>2</v>
      </c>
      <c r="D4" s="187"/>
      <c r="E4" s="169" t="s">
        <v>3</v>
      </c>
      <c r="F4" s="167"/>
      <c r="G4" s="192" t="s">
        <v>4</v>
      </c>
      <c r="H4" s="193"/>
      <c r="I4" s="184" t="s">
        <v>5</v>
      </c>
      <c r="J4" s="185"/>
      <c r="K4" s="190" t="s">
        <v>6</v>
      </c>
      <c r="L4" s="191"/>
      <c r="M4" s="188" t="s">
        <v>7</v>
      </c>
      <c r="N4" s="189"/>
      <c r="O4" s="188" t="s">
        <v>8</v>
      </c>
      <c r="P4" s="189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>
        <v>8101</v>
      </c>
      <c r="E6" s="23">
        <f t="shared" ref="E6:E11" si="0">C6-G6</f>
        <v>6375</v>
      </c>
      <c r="F6" s="24">
        <f t="shared" ref="F6:F7" si="1">D6-H6</f>
        <v>6337</v>
      </c>
      <c r="G6" s="23">
        <v>1750</v>
      </c>
      <c r="H6" s="25">
        <v>1764</v>
      </c>
      <c r="I6" s="26">
        <f>G6/C6</f>
        <v>0.2153846153846154</v>
      </c>
      <c r="J6" s="27">
        <f>H6/D6</f>
        <v>0.21775089495124059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4375</v>
      </c>
      <c r="D7" s="35">
        <v>4365</v>
      </c>
      <c r="E7" s="23">
        <f t="shared" si="0"/>
        <v>3300</v>
      </c>
      <c r="F7" s="35">
        <f t="shared" si="1"/>
        <v>3203</v>
      </c>
      <c r="G7" s="34">
        <v>1075</v>
      </c>
      <c r="H7" s="36">
        <v>1162</v>
      </c>
      <c r="I7" s="37">
        <f t="shared" ref="I7:J7" si="2">G7/C7</f>
        <v>0.24571428571428572</v>
      </c>
      <c r="J7" s="38">
        <f t="shared" si="2"/>
        <v>0.26620847651775487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>
        <v>5372</v>
      </c>
      <c r="E8" s="23">
        <f t="shared" si="0"/>
        <v>3975</v>
      </c>
      <c r="F8" s="35">
        <f t="shared" ref="F8:F11" si="3">D8-H8</f>
        <v>4053</v>
      </c>
      <c r="G8" s="34">
        <v>1275</v>
      </c>
      <c r="H8" s="36">
        <v>1319</v>
      </c>
      <c r="I8" s="37">
        <f t="shared" ref="I8" si="4">G8/C8</f>
        <v>0.24285714285714285</v>
      </c>
      <c r="J8" s="38">
        <f t="shared" ref="J8" si="5">H8/D8</f>
        <v>0.24553239017125839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thickBot="1" x14ac:dyDescent="0.3">
      <c r="A9" s="69" t="s">
        <v>19</v>
      </c>
      <c r="B9" s="68" t="s">
        <v>20</v>
      </c>
      <c r="C9" s="34">
        <v>1750</v>
      </c>
      <c r="D9" s="35">
        <v>1737</v>
      </c>
      <c r="E9" s="23">
        <f t="shared" si="0"/>
        <v>1325</v>
      </c>
      <c r="F9" s="35">
        <f t="shared" si="3"/>
        <v>1292</v>
      </c>
      <c r="G9" s="34">
        <v>425</v>
      </c>
      <c r="H9" s="36">
        <v>445</v>
      </c>
      <c r="I9" s="37">
        <f>G9/C9</f>
        <v>0.24285714285714285</v>
      </c>
      <c r="J9" s="38">
        <f>H9/D9</f>
        <v>0.25618883131836501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 x14ac:dyDescent="0.25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 x14ac:dyDescent="0.25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25">
      <c r="A12" s="69" t="s">
        <v>24</v>
      </c>
      <c r="B12" s="68" t="s">
        <v>25</v>
      </c>
      <c r="C12" s="45"/>
      <c r="D12" s="46"/>
      <c r="E12" s="116"/>
      <c r="F12" s="46"/>
      <c r="G12" s="39"/>
      <c r="H12" s="40"/>
      <c r="I12" s="47"/>
      <c r="J12" s="40"/>
      <c r="K12" s="39"/>
      <c r="L12" s="40"/>
      <c r="M12" s="48">
        <v>1913</v>
      </c>
      <c r="N12" s="49">
        <v>1981</v>
      </c>
      <c r="O12" s="41"/>
      <c r="P12" s="42"/>
      <c r="Q12" s="59"/>
      <c r="R12" s="64"/>
    </row>
    <row r="13" spans="1:18" ht="20.100000000000001" customHeight="1" x14ac:dyDescent="0.25">
      <c r="A13" s="69" t="s">
        <v>26</v>
      </c>
      <c r="B13" s="118" t="s">
        <v>27</v>
      </c>
      <c r="C13" s="45"/>
      <c r="D13" s="46"/>
      <c r="E13" s="117"/>
      <c r="F13" s="46"/>
      <c r="G13" s="39"/>
      <c r="H13" s="40"/>
      <c r="I13" s="47"/>
      <c r="J13" s="40"/>
      <c r="K13" s="39"/>
      <c r="L13" s="40"/>
      <c r="M13" s="48">
        <v>1402</v>
      </c>
      <c r="N13" s="49">
        <v>1429</v>
      </c>
      <c r="O13" s="41"/>
      <c r="P13" s="42"/>
      <c r="Q13" s="59"/>
      <c r="R13" s="64"/>
    </row>
    <row r="14" spans="1:18" ht="20.100000000000001" customHeight="1" x14ac:dyDescent="0.25">
      <c r="A14" s="110" t="s">
        <v>28</v>
      </c>
      <c r="B14" s="119" t="s">
        <v>29</v>
      </c>
      <c r="C14" s="111"/>
      <c r="D14" s="112"/>
      <c r="E14" s="111"/>
      <c r="F14" s="112"/>
      <c r="G14" s="113"/>
      <c r="H14" s="114"/>
      <c r="I14" s="115"/>
      <c r="J14" s="114"/>
      <c r="K14" s="41"/>
      <c r="L14" s="42"/>
      <c r="M14" s="41"/>
      <c r="N14" s="41"/>
      <c r="O14" s="48">
        <v>300</v>
      </c>
      <c r="P14" s="49">
        <v>304</v>
      </c>
      <c r="Q14" s="59"/>
      <c r="R14" s="64"/>
    </row>
    <row r="15" spans="1:18" ht="20.100000000000001" customHeight="1" x14ac:dyDescent="0.25">
      <c r="A15" s="110" t="s">
        <v>30</v>
      </c>
      <c r="B15" s="119" t="s">
        <v>29</v>
      </c>
      <c r="C15" s="45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2"/>
      <c r="O15" s="48">
        <v>75</v>
      </c>
      <c r="P15" s="49">
        <v>77</v>
      </c>
      <c r="Q15" s="59"/>
      <c r="R15" s="64"/>
    </row>
    <row r="16" spans="1:18" ht="20.100000000000001" customHeight="1" x14ac:dyDescent="0.25">
      <c r="A16" s="196" t="s">
        <v>31</v>
      </c>
      <c r="B16" s="197"/>
      <c r="C16" s="70">
        <f t="shared" ref="C16:H16" si="8">SUM(C6:C14)</f>
        <v>19500</v>
      </c>
      <c r="D16" s="71">
        <f t="shared" si="8"/>
        <v>19575</v>
      </c>
      <c r="E16" s="70">
        <f t="shared" si="8"/>
        <v>14975</v>
      </c>
      <c r="F16" s="71">
        <f t="shared" si="8"/>
        <v>14885</v>
      </c>
      <c r="G16" s="72">
        <f t="shared" si="8"/>
        <v>4525</v>
      </c>
      <c r="H16" s="73">
        <f t="shared" si="8"/>
        <v>4690</v>
      </c>
      <c r="I16" s="74"/>
      <c r="J16" s="75"/>
      <c r="K16" s="72">
        <f t="shared" ref="K16:P16" si="9">SUM(K6:K14)</f>
        <v>0</v>
      </c>
      <c r="L16" s="73">
        <f t="shared" si="9"/>
        <v>0</v>
      </c>
      <c r="M16" s="109">
        <f t="shared" si="9"/>
        <v>3315</v>
      </c>
      <c r="N16" s="76">
        <f t="shared" si="9"/>
        <v>3410</v>
      </c>
      <c r="O16" s="77">
        <f t="shared" si="9"/>
        <v>300</v>
      </c>
      <c r="P16" s="78">
        <f t="shared" si="9"/>
        <v>304</v>
      </c>
      <c r="Q16" s="50"/>
      <c r="R16" s="64"/>
    </row>
    <row r="17" spans="1:21" ht="20.100000000000001" customHeight="1" x14ac:dyDescent="0.25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 x14ac:dyDescent="0.25">
      <c r="A18" s="92" t="s">
        <v>32</v>
      </c>
      <c r="B18" s="79"/>
      <c r="C18" s="79"/>
      <c r="D18" s="79"/>
      <c r="F18" s="153" t="s">
        <v>33</v>
      </c>
      <c r="G18" s="154"/>
      <c r="H18" s="127" t="s">
        <v>34</v>
      </c>
      <c r="I18" s="128"/>
      <c r="J18" s="129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45" t="s">
        <v>31</v>
      </c>
      <c r="B19" s="146"/>
      <c r="C19" s="82" t="s">
        <v>11</v>
      </c>
      <c r="D19" s="83" t="s">
        <v>12</v>
      </c>
      <c r="F19" s="155"/>
      <c r="G19" s="156"/>
      <c r="H19" s="130"/>
      <c r="I19" s="131"/>
      <c r="J19" s="132"/>
      <c r="L19" s="124" t="s">
        <v>36</v>
      </c>
      <c r="M19" s="124"/>
      <c r="N19" s="124"/>
      <c r="O19" s="124"/>
      <c r="P19" s="94">
        <f>IF(R18=TRUE, 1, 0)</f>
        <v>1</v>
      </c>
    </row>
    <row r="20" spans="1:21" ht="18.75" customHeight="1" x14ac:dyDescent="0.25">
      <c r="A20" s="147" t="s">
        <v>37</v>
      </c>
      <c r="B20" s="148"/>
      <c r="C20" s="84">
        <f>G16+K16</f>
        <v>4525</v>
      </c>
      <c r="D20" s="85">
        <f>H16+L16</f>
        <v>4690</v>
      </c>
      <c r="F20" s="201" t="s">
        <v>38</v>
      </c>
      <c r="G20" s="202"/>
      <c r="H20" s="136">
        <v>7.4000000000000003E-3</v>
      </c>
      <c r="I20" s="137"/>
      <c r="J20" s="138"/>
      <c r="L20" s="125"/>
      <c r="M20" s="125"/>
      <c r="N20" s="125"/>
      <c r="O20" s="125"/>
      <c r="P20" s="96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149" t="s">
        <v>39</v>
      </c>
      <c r="B21" s="150"/>
      <c r="C21" s="88">
        <f>M16+O16</f>
        <v>3615</v>
      </c>
      <c r="D21" s="89">
        <f>N16+P16</f>
        <v>3714</v>
      </c>
      <c r="F21" s="203" t="s">
        <v>40</v>
      </c>
      <c r="G21" s="204"/>
      <c r="H21" s="139"/>
      <c r="I21" s="140"/>
      <c r="J21" s="141"/>
      <c r="L21" s="126" t="s">
        <v>41</v>
      </c>
      <c r="M21" s="126"/>
      <c r="N21" s="126"/>
      <c r="O21" s="126"/>
      <c r="P21" s="95">
        <f>IF(R20=TRUE, 1, 0)</f>
        <v>1</v>
      </c>
    </row>
    <row r="22" spans="1:21" ht="18.75" customHeight="1" thickBot="1" x14ac:dyDescent="0.35">
      <c r="A22" s="151" t="s">
        <v>42</v>
      </c>
      <c r="B22" s="152"/>
      <c r="C22" s="86">
        <f>C20-C21</f>
        <v>910</v>
      </c>
      <c r="D22" s="87">
        <f>D20-D21</f>
        <v>976</v>
      </c>
      <c r="F22" s="182" t="s">
        <v>43</v>
      </c>
      <c r="G22" s="183"/>
      <c r="H22" s="142">
        <v>8.5000000000000006E-3</v>
      </c>
      <c r="I22" s="143"/>
      <c r="J22" s="144"/>
      <c r="L22" s="125"/>
      <c r="M22" s="125"/>
      <c r="N22" s="125"/>
      <c r="O22" s="125"/>
      <c r="P22" s="96"/>
      <c r="R22" s="1" t="b">
        <f>AND(H23&gt;=-0.02, H23&lt;=0.02)</f>
        <v>1</v>
      </c>
    </row>
    <row r="23" spans="1:21" ht="16.5" customHeight="1" thickBot="1" x14ac:dyDescent="0.3">
      <c r="F23" s="217" t="s">
        <v>44</v>
      </c>
      <c r="G23" s="218"/>
      <c r="H23" s="133">
        <f>AVERAGE(H20:J22)</f>
        <v>7.9500000000000005E-3</v>
      </c>
      <c r="I23" s="134"/>
      <c r="J23" s="135"/>
      <c r="L23" s="122" t="s">
        <v>45</v>
      </c>
      <c r="M23" s="122"/>
      <c r="N23" s="122"/>
      <c r="O23" s="122"/>
      <c r="P23" s="90">
        <f>IF(R22=TRUE, 1, 0)</f>
        <v>1</v>
      </c>
    </row>
    <row r="24" spans="1:21" ht="13.6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22"/>
      <c r="M24" s="122"/>
      <c r="N24" s="122"/>
      <c r="O24" s="122"/>
      <c r="P24" s="93"/>
    </row>
    <row r="25" spans="1:21" ht="13.6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 x14ac:dyDescent="0.3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  <c r="Q27" s="65"/>
    </row>
    <row r="28" spans="1:21" ht="20.100000000000001" customHeight="1" x14ac:dyDescent="0.25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10"/>
      <c r="Q28" s="65"/>
    </row>
    <row r="29" spans="1:21" ht="20.100000000000001" customHeight="1" thickBot="1" x14ac:dyDescent="0.3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3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14" t="s">
        <v>47</v>
      </c>
      <c r="B32" s="215"/>
      <c r="C32" s="215"/>
      <c r="D32" s="215"/>
      <c r="E32" s="215"/>
      <c r="F32" s="216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2" customHeight="1" thickBot="1" x14ac:dyDescent="0.3">
      <c r="A33" s="5" t="s">
        <v>9</v>
      </c>
      <c r="B33" s="163" t="s">
        <v>48</v>
      </c>
      <c r="C33" s="164"/>
      <c r="D33" s="167" t="s">
        <v>49</v>
      </c>
      <c r="E33" s="168"/>
      <c r="F33" s="168"/>
      <c r="G33" s="169"/>
      <c r="H33" s="167" t="s">
        <v>50</v>
      </c>
      <c r="I33" s="169"/>
      <c r="J33" s="168" t="s">
        <v>51</v>
      </c>
      <c r="K33" s="168"/>
      <c r="L33" s="200" t="s">
        <v>6</v>
      </c>
      <c r="M33" s="200"/>
      <c r="N33" s="198" t="s">
        <v>7</v>
      </c>
      <c r="O33" s="199"/>
      <c r="P33" s="56" t="s">
        <v>52</v>
      </c>
    </row>
    <row r="34" spans="1:16" ht="18.75" customHeight="1" thickBot="1" x14ac:dyDescent="0.3">
      <c r="A34" s="57" t="s">
        <v>53</v>
      </c>
      <c r="B34" s="161" t="s">
        <v>54</v>
      </c>
      <c r="C34" s="162"/>
      <c r="D34" s="170"/>
      <c r="E34" s="171"/>
      <c r="F34" s="171"/>
      <c r="G34" s="172"/>
      <c r="H34" s="170" t="s">
        <v>55</v>
      </c>
      <c r="I34" s="172"/>
      <c r="J34" s="176" t="s">
        <v>55</v>
      </c>
      <c r="K34" s="177"/>
      <c r="L34" s="174">
        <v>0</v>
      </c>
      <c r="M34" s="175"/>
      <c r="N34" s="194">
        <v>1080</v>
      </c>
      <c r="O34" s="195"/>
      <c r="P34" s="55">
        <f t="shared" ref="P34:P36" si="10">L34-N34</f>
        <v>-1080</v>
      </c>
    </row>
    <row r="35" spans="1:16" ht="18.75" customHeight="1" thickBot="1" x14ac:dyDescent="0.3">
      <c r="A35" s="58" t="s">
        <v>53</v>
      </c>
      <c r="B35" s="160" t="s">
        <v>54</v>
      </c>
      <c r="C35" s="160"/>
      <c r="D35" s="157"/>
      <c r="E35" s="158"/>
      <c r="F35" s="158"/>
      <c r="G35" s="159"/>
      <c r="H35" s="157" t="s">
        <v>55</v>
      </c>
      <c r="I35" s="159"/>
      <c r="J35" s="180" t="s">
        <v>55</v>
      </c>
      <c r="K35" s="181"/>
      <c r="L35" s="174">
        <v>0</v>
      </c>
      <c r="M35" s="175"/>
      <c r="N35" s="194">
        <v>832</v>
      </c>
      <c r="O35" s="195"/>
      <c r="P35" s="55">
        <f t="shared" ref="P35" si="11">L35-N35</f>
        <v>-832</v>
      </c>
    </row>
    <row r="36" spans="1:16" ht="18.75" customHeight="1" thickBot="1" x14ac:dyDescent="0.3">
      <c r="A36" s="58" t="s">
        <v>53</v>
      </c>
      <c r="B36" s="160" t="s">
        <v>54</v>
      </c>
      <c r="C36" s="160"/>
      <c r="D36" s="157"/>
      <c r="E36" s="158"/>
      <c r="F36" s="158"/>
      <c r="G36" s="159"/>
      <c r="H36" s="157" t="s">
        <v>55</v>
      </c>
      <c r="I36" s="159"/>
      <c r="J36" s="180" t="s">
        <v>55</v>
      </c>
      <c r="K36" s="181"/>
      <c r="L36" s="174">
        <v>0</v>
      </c>
      <c r="M36" s="175"/>
      <c r="N36" s="194">
        <v>701</v>
      </c>
      <c r="O36" s="195"/>
      <c r="P36" s="55">
        <f t="shared" si="10"/>
        <v>-701</v>
      </c>
    </row>
    <row r="37" spans="1:16" ht="19.2" customHeight="1" x14ac:dyDescent="0.25">
      <c r="A37" s="58" t="s">
        <v>53</v>
      </c>
      <c r="B37" s="165" t="s">
        <v>54</v>
      </c>
      <c r="C37" s="166"/>
      <c r="D37" s="157"/>
      <c r="E37" s="158"/>
      <c r="F37" s="158"/>
      <c r="G37" s="159"/>
      <c r="H37" s="157" t="s">
        <v>55</v>
      </c>
      <c r="I37" s="159"/>
      <c r="J37" s="157" t="s">
        <v>55</v>
      </c>
      <c r="K37" s="173"/>
      <c r="L37" s="178">
        <v>0</v>
      </c>
      <c r="M37" s="179"/>
      <c r="N37" s="120">
        <v>390</v>
      </c>
      <c r="O37" s="121"/>
      <c r="P37" s="55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2024-09-19T21:44:53Z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