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! GENERAL FOLDER TEMPLATE/2 PROJECT DOCUMENTS/"/>
    </mc:Choice>
  </mc:AlternateContent>
  <xr:revisionPtr revIDLastSave="165" documentId="13_ncr:1_{1FC2F945-57B0-437C-842E-A47378DB8D59}" xr6:coauthVersionLast="47" xr6:coauthVersionMax="47" xr10:uidLastSave="{73D2F505-9CBF-48C5-A64C-C50C08EEFA93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(2)'!$A$1:$P$51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F11" i="1"/>
  <c r="E11" i="1"/>
  <c r="J10" i="1"/>
  <c r="I10" i="1"/>
  <c r="F10" i="1"/>
  <c r="E10" i="1"/>
  <c r="J17" i="1"/>
  <c r="I17" i="1"/>
  <c r="F17" i="1"/>
  <c r="E17" i="1"/>
  <c r="J16" i="1"/>
  <c r="I16" i="1"/>
  <c r="F16" i="1"/>
  <c r="E16" i="1"/>
  <c r="J15" i="1"/>
  <c r="I15" i="1"/>
  <c r="F15" i="1"/>
  <c r="E15" i="1"/>
  <c r="J14" i="1"/>
  <c r="I14" i="1"/>
  <c r="F14" i="1"/>
  <c r="E14" i="1"/>
  <c r="J13" i="1"/>
  <c r="I13" i="1"/>
  <c r="F13" i="1"/>
  <c r="E13" i="1"/>
  <c r="J12" i="1"/>
  <c r="I12" i="1"/>
  <c r="F12" i="1"/>
  <c r="E12" i="1"/>
  <c r="P57" i="1"/>
  <c r="O38" i="1" l="1"/>
  <c r="M38" i="1"/>
  <c r="L38" i="1"/>
  <c r="K38" i="1"/>
  <c r="H38" i="1"/>
  <c r="G38" i="1"/>
  <c r="D38" i="1"/>
  <c r="C38" i="1"/>
  <c r="C42" i="1" l="1"/>
  <c r="C43" i="1"/>
  <c r="E9" i="1"/>
  <c r="F9" i="1"/>
  <c r="I9" i="1"/>
  <c r="J9" i="1"/>
  <c r="C44" i="1" l="1"/>
  <c r="P38" i="1"/>
  <c r="N38" i="1"/>
  <c r="H45" i="1" l="1"/>
  <c r="P59" i="1"/>
  <c r="P58" i="1"/>
  <c r="P56" i="1"/>
  <c r="T42" i="1" l="1"/>
  <c r="R44" i="1"/>
  <c r="P45" i="1" s="1"/>
  <c r="D43" i="1" l="1"/>
  <c r="D42" i="1"/>
  <c r="J8" i="1"/>
  <c r="I8" i="1"/>
  <c r="F8" i="1"/>
  <c r="E8" i="1"/>
  <c r="T40" i="1" l="1"/>
  <c r="D44" i="1"/>
  <c r="U42" i="1" s="1"/>
  <c r="R42" i="1" s="1"/>
  <c r="J7" i="1"/>
  <c r="J6" i="1"/>
  <c r="I7" i="1"/>
  <c r="I6" i="1"/>
  <c r="U40" i="1" l="1"/>
  <c r="R40" i="1" s="1"/>
  <c r="P41" i="1" s="1"/>
  <c r="P43" i="1"/>
  <c r="F7" i="1"/>
  <c r="E7" i="1"/>
  <c r="F6" i="1"/>
  <c r="E6" i="1"/>
  <c r="F38" i="1" l="1"/>
  <c r="E38" i="1"/>
</calcChain>
</file>

<file path=xl/sharedStrings.xml><?xml version="1.0" encoding="utf-8"?>
<sst xmlns="http://schemas.openxmlformats.org/spreadsheetml/2006/main" count="133" uniqueCount="94">
  <si>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</si>
  <si>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</si>
  <si>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</si>
  <si>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</si>
  <si>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</si>
  <si>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</si>
  <si>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</si>
  <si>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</si>
  <si>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</si>
  <si>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</si>
  <si>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</si>
  <si>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</si>
  <si>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</si>
  <si>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</si>
  <si>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</si>
  <si>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</si>
  <si>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</si>
  <si>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</si>
  <si>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</si>
  <si>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</si>
  <si>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</si>
  <si>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</si>
  <si>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</si>
  <si>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</si>
  <si>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</si>
  <si>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</si>
  <si>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</si>
  <si>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</si>
  <si>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</si>
  <si>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</si>
  <si>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</si>
  <si>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</si>
  <si>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</si>
  <si>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</si>
  <si>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</si>
  <si>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</si>
  <si>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</si>
  <si>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</si>
  <si>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</si>
  <si>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</si>
  <si>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</si>
  <si>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RESTROOM</t>
  </si>
  <si>
    <t>RTU-1</t>
  </si>
  <si>
    <t>RTU-2</t>
  </si>
  <si>
    <t>RTU-3</t>
  </si>
  <si>
    <t>RTU-4</t>
  </si>
  <si>
    <t>RTU-5</t>
  </si>
  <si>
    <t>RTU-6</t>
  </si>
  <si>
    <t>RTU-7</t>
  </si>
  <si>
    <t>RTU-8</t>
  </si>
  <si>
    <t>RTU-9</t>
  </si>
  <si>
    <t>RTU-10</t>
  </si>
  <si>
    <t>RTU-11</t>
  </si>
  <si>
    <t>RTU-12</t>
  </si>
  <si>
    <t>MAU-1</t>
  </si>
  <si>
    <t>EF-4</t>
  </si>
  <si>
    <t>EF-5</t>
  </si>
  <si>
    <t>EF-6</t>
  </si>
  <si>
    <t>EF-7</t>
  </si>
  <si>
    <t>EF-8</t>
  </si>
  <si>
    <t>EF-9</t>
  </si>
  <si>
    <t>EF-10</t>
  </si>
  <si>
    <t>EF-11</t>
  </si>
  <si>
    <t>EF-12</t>
  </si>
  <si>
    <t>EF-13</t>
  </si>
  <si>
    <t>EF-14</t>
  </si>
  <si>
    <t>EF-15</t>
  </si>
  <si>
    <t>EF-16</t>
  </si>
  <si>
    <t>CF-2</t>
  </si>
  <si>
    <t>CF-1</t>
  </si>
  <si>
    <t>STORE</t>
  </si>
  <si>
    <t>CHECKOUT</t>
  </si>
  <si>
    <t>ENTRANCE</t>
  </si>
  <si>
    <t>PRODUCE</t>
  </si>
  <si>
    <t>CAFÉ</t>
  </si>
  <si>
    <t>BAKERY</t>
  </si>
  <si>
    <t>POWER AISLE</t>
  </si>
  <si>
    <t>PIZZA</t>
  </si>
  <si>
    <t xml:space="preserve">POWER AISLE </t>
  </si>
  <si>
    <t xml:space="preserve">KITCHEN HD </t>
  </si>
  <si>
    <t xml:space="preserve"> </t>
  </si>
  <si>
    <t>SALES</t>
  </si>
  <si>
    <t>CF-3</t>
  </si>
  <si>
    <t>SUSHI</t>
  </si>
  <si>
    <t>DELI</t>
  </si>
  <si>
    <t>DELI-BOH</t>
  </si>
  <si>
    <t xml:space="preserve">BAKERY </t>
  </si>
  <si>
    <t xml:space="preserve">MEAT </t>
  </si>
  <si>
    <t>CUSTOMER SERVICE</t>
  </si>
  <si>
    <t>IT</t>
  </si>
  <si>
    <t>COMPRESSORE</t>
  </si>
  <si>
    <t xml:space="preserve">REAR ELECTRICAL ROOM </t>
  </si>
  <si>
    <t xml:space="preserve">FRONT ELECTRICAL ROOM </t>
  </si>
  <si>
    <t>BAXTER OVEN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</si>
</sst>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09"/>
  <sheetViews>
    <sheetView showGridLines="0" tabSelected="1" view="pageBreakPreview" topLeftCell="A14" zoomScaleNormal="85" zoomScaleSheetLayoutView="100" workbookViewId="0">
      <selection activeCell="C42" sqref="C42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18" ht="165.75" customHeight="1" x14ac:dyDescent="0.25"/>
    <row r="2" spans="1:18" ht="21.75" customHeight="1" x14ac:dyDescent="0.4">
      <c r="A2" s="119" t="s">
        <v>33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</row>
    <row r="3" spans="1:18" ht="9.75" customHeight="1" thickBot="1" x14ac:dyDescent="0.45">
      <c r="A3" s="85"/>
    </row>
    <row r="4" spans="1:18" ht="20.149999999999999" customHeight="1" thickBot="1" x14ac:dyDescent="0.3">
      <c r="A4" s="6"/>
      <c r="B4" s="8" t="s">
        <v>5</v>
      </c>
      <c r="C4" s="182" t="s">
        <v>0</v>
      </c>
      <c r="D4" s="183"/>
      <c r="E4" s="165" t="s">
        <v>1</v>
      </c>
      <c r="F4" s="163"/>
      <c r="G4" s="188" t="s">
        <v>2</v>
      </c>
      <c r="H4" s="189"/>
      <c r="I4" s="180" t="s">
        <v>27</v>
      </c>
      <c r="J4" s="181"/>
      <c r="K4" s="186" t="s">
        <v>3</v>
      </c>
      <c r="L4" s="187"/>
      <c r="M4" s="184" t="s">
        <v>4</v>
      </c>
      <c r="N4" s="185"/>
      <c r="O4" s="184" t="s">
        <v>38</v>
      </c>
      <c r="P4" s="185"/>
      <c r="Q4" s="7"/>
      <c r="R4" s="62"/>
    </row>
    <row r="5" spans="1:18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18" ht="20.149999999999999" customHeight="1" x14ac:dyDescent="0.25">
      <c r="A6" s="72" t="s">
        <v>42</v>
      </c>
      <c r="B6" s="70" t="s">
        <v>70</v>
      </c>
      <c r="C6" s="23">
        <v>7500</v>
      </c>
      <c r="D6" s="24"/>
      <c r="E6" s="23">
        <f t="shared" ref="E6:F7" si="0">C6-G6</f>
        <v>5200</v>
      </c>
      <c r="F6" s="24">
        <f t="shared" si="0"/>
        <v>0</v>
      </c>
      <c r="G6" s="25">
        <v>2300</v>
      </c>
      <c r="H6" s="26"/>
      <c r="I6" s="27">
        <f>G6/C6</f>
        <v>0.30666666666666664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49999999999999" customHeight="1" x14ac:dyDescent="0.25">
      <c r="A7" s="73" t="s">
        <v>43</v>
      </c>
      <c r="B7" s="71" t="s">
        <v>70</v>
      </c>
      <c r="C7" s="35">
        <v>7500</v>
      </c>
      <c r="D7" s="36"/>
      <c r="E7" s="35">
        <f t="shared" si="0"/>
        <v>5200</v>
      </c>
      <c r="F7" s="36">
        <f t="shared" si="0"/>
        <v>0</v>
      </c>
      <c r="G7" s="37">
        <v>2300</v>
      </c>
      <c r="H7" s="38"/>
      <c r="I7" s="39">
        <f t="shared" ref="I7:J7" si="1">G7/C7</f>
        <v>0.30666666666666664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49999999999999" customHeight="1" x14ac:dyDescent="0.25">
      <c r="A8" s="73" t="s">
        <v>44</v>
      </c>
      <c r="B8" s="71" t="s">
        <v>70</v>
      </c>
      <c r="C8" s="35">
        <v>4500</v>
      </c>
      <c r="D8" s="36"/>
      <c r="E8" s="35">
        <f t="shared" ref="E8:E12" si="2">C8-G8</f>
        <v>3425</v>
      </c>
      <c r="F8" s="36">
        <f t="shared" ref="F8:F12" si="3">D8-H8</f>
        <v>0</v>
      </c>
      <c r="G8" s="37">
        <v>1075</v>
      </c>
      <c r="H8" s="38"/>
      <c r="I8" s="39">
        <f t="shared" ref="I8:I11" si="4">G8/C8</f>
        <v>0.2388888888888889</v>
      </c>
      <c r="J8" s="40" t="e">
        <f t="shared" ref="J8:J11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49999999999999" customHeight="1" x14ac:dyDescent="0.25">
      <c r="A9" s="73" t="s">
        <v>45</v>
      </c>
      <c r="B9" s="71" t="s">
        <v>70</v>
      </c>
      <c r="C9" s="35">
        <v>7500</v>
      </c>
      <c r="D9" s="36"/>
      <c r="E9" s="35">
        <f t="shared" si="2"/>
        <v>5200</v>
      </c>
      <c r="F9" s="36">
        <f t="shared" si="3"/>
        <v>0</v>
      </c>
      <c r="G9" s="37">
        <v>2300</v>
      </c>
      <c r="H9" s="38"/>
      <c r="I9" s="39">
        <f t="shared" si="4"/>
        <v>0.30666666666666664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49999999999999" customHeight="1" x14ac:dyDescent="0.25">
      <c r="A10" s="101" t="s">
        <v>46</v>
      </c>
      <c r="B10" s="112" t="s">
        <v>71</v>
      </c>
      <c r="C10" s="35">
        <v>7500</v>
      </c>
      <c r="D10" s="36"/>
      <c r="E10" s="35">
        <f t="shared" ref="E10:E11" si="6">C10-G10</f>
        <v>5200</v>
      </c>
      <c r="F10" s="36">
        <f t="shared" ref="F10:F11" si="7">D10-H10</f>
        <v>0</v>
      </c>
      <c r="G10" s="37">
        <v>2300</v>
      </c>
      <c r="H10" s="38"/>
      <c r="I10" s="39">
        <f t="shared" si="4"/>
        <v>0.30666666666666664</v>
      </c>
      <c r="J10" s="40" t="e">
        <f t="shared" si="5"/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49999999999999" customHeight="1" x14ac:dyDescent="0.25">
      <c r="A11" s="101" t="s">
        <v>47</v>
      </c>
      <c r="B11" s="112" t="s">
        <v>72</v>
      </c>
      <c r="C11" s="35">
        <v>4900</v>
      </c>
      <c r="D11" s="36"/>
      <c r="E11" s="35">
        <f t="shared" si="6"/>
        <v>4000</v>
      </c>
      <c r="F11" s="36">
        <f t="shared" si="7"/>
        <v>0</v>
      </c>
      <c r="G11" s="37">
        <v>900</v>
      </c>
      <c r="H11" s="38"/>
      <c r="I11" s="39">
        <f t="shared" si="4"/>
        <v>0.18367346938775511</v>
      </c>
      <c r="J11" s="40" t="e">
        <f t="shared" si="5"/>
        <v>#DIV/0!</v>
      </c>
      <c r="K11" s="106"/>
      <c r="L11" s="107"/>
      <c r="M11" s="108"/>
      <c r="N11" s="109"/>
      <c r="O11" s="110"/>
      <c r="P11" s="111"/>
      <c r="Q11" s="68"/>
      <c r="R11" s="66"/>
    </row>
    <row r="12" spans="1:18" ht="20.149999999999999" customHeight="1" x14ac:dyDescent="0.25">
      <c r="A12" s="101" t="s">
        <v>48</v>
      </c>
      <c r="B12" s="112" t="s">
        <v>73</v>
      </c>
      <c r="C12" s="35">
        <v>4500</v>
      </c>
      <c r="D12" s="36"/>
      <c r="E12" s="35">
        <f t="shared" si="2"/>
        <v>3738</v>
      </c>
      <c r="F12" s="36">
        <f t="shared" si="3"/>
        <v>0</v>
      </c>
      <c r="G12" s="37">
        <v>762</v>
      </c>
      <c r="H12" s="38"/>
      <c r="I12" s="39">
        <f t="shared" ref="I12:I14" si="8">G12/C12</f>
        <v>0.16933333333333334</v>
      </c>
      <c r="J12" s="40" t="e">
        <f t="shared" ref="J12:J14" si="9">H12/D12</f>
        <v>#DIV/0!</v>
      </c>
      <c r="K12" s="106"/>
      <c r="L12" s="107"/>
      <c r="M12" s="108"/>
      <c r="N12" s="109"/>
      <c r="O12" s="110"/>
      <c r="P12" s="111"/>
      <c r="Q12" s="68"/>
      <c r="R12" s="66"/>
    </row>
    <row r="13" spans="1:18" ht="20.149999999999999" customHeight="1" x14ac:dyDescent="0.25">
      <c r="A13" s="101" t="s">
        <v>49</v>
      </c>
      <c r="B13" s="112" t="s">
        <v>74</v>
      </c>
      <c r="C13" s="35">
        <v>10900</v>
      </c>
      <c r="D13" s="36"/>
      <c r="E13" s="35">
        <f t="shared" ref="E13:E15" si="10">C13-G13</f>
        <v>10422</v>
      </c>
      <c r="F13" s="36">
        <f t="shared" ref="F13:F15" si="11">D13-H13</f>
        <v>0</v>
      </c>
      <c r="G13" s="37">
        <v>478</v>
      </c>
      <c r="H13" s="38"/>
      <c r="I13" s="39">
        <f t="shared" si="8"/>
        <v>4.385321100917431E-2</v>
      </c>
      <c r="J13" s="40" t="e">
        <f t="shared" si="9"/>
        <v>#DIV/0!</v>
      </c>
      <c r="K13" s="106"/>
      <c r="L13" s="107"/>
      <c r="M13" s="108"/>
      <c r="N13" s="109"/>
      <c r="O13" s="110"/>
      <c r="P13" s="111"/>
      <c r="Q13" s="68"/>
      <c r="R13" s="66"/>
    </row>
    <row r="14" spans="1:18" ht="20.149999999999999" customHeight="1" x14ac:dyDescent="0.25">
      <c r="A14" s="101" t="s">
        <v>50</v>
      </c>
      <c r="B14" s="112" t="s">
        <v>75</v>
      </c>
      <c r="C14" s="35">
        <v>2500</v>
      </c>
      <c r="D14" s="36"/>
      <c r="E14" s="35">
        <f t="shared" si="10"/>
        <v>2339</v>
      </c>
      <c r="F14" s="36">
        <f t="shared" si="11"/>
        <v>0</v>
      </c>
      <c r="G14" s="37">
        <v>161</v>
      </c>
      <c r="H14" s="38"/>
      <c r="I14" s="39">
        <f t="shared" si="8"/>
        <v>6.4399999999999999E-2</v>
      </c>
      <c r="J14" s="40" t="e">
        <f t="shared" si="9"/>
        <v>#DIV/0!</v>
      </c>
      <c r="K14" s="106"/>
      <c r="L14" s="107"/>
      <c r="M14" s="108"/>
      <c r="N14" s="109"/>
      <c r="O14" s="110"/>
      <c r="P14" s="111"/>
      <c r="Q14" s="68"/>
      <c r="R14" s="66"/>
    </row>
    <row r="15" spans="1:18" ht="20.149999999999999" customHeight="1" x14ac:dyDescent="0.25">
      <c r="A15" s="101" t="s">
        <v>51</v>
      </c>
      <c r="B15" s="112" t="s">
        <v>76</v>
      </c>
      <c r="C15" s="113">
        <v>6000</v>
      </c>
      <c r="D15" s="114"/>
      <c r="E15" s="113">
        <f t="shared" si="10"/>
        <v>5368</v>
      </c>
      <c r="F15" s="114">
        <f t="shared" si="11"/>
        <v>0</v>
      </c>
      <c r="G15" s="102">
        <v>632</v>
      </c>
      <c r="H15" s="103"/>
      <c r="I15" s="104">
        <f>G15/C15</f>
        <v>0.10533333333333333</v>
      </c>
      <c r="J15" s="105" t="e">
        <f>H15/D15</f>
        <v>#DIV/0!</v>
      </c>
      <c r="K15" s="106"/>
      <c r="L15" s="107"/>
      <c r="M15" s="108"/>
      <c r="N15" s="109"/>
      <c r="O15" s="110"/>
      <c r="P15" s="111"/>
      <c r="Q15" s="68"/>
      <c r="R15" s="66"/>
    </row>
    <row r="16" spans="1:18" ht="20.149999999999999" customHeight="1" x14ac:dyDescent="0.25">
      <c r="A16" s="101" t="s">
        <v>52</v>
      </c>
      <c r="B16" s="112" t="s">
        <v>77</v>
      </c>
      <c r="C16" s="35">
        <v>4925</v>
      </c>
      <c r="D16" s="36"/>
      <c r="E16" s="35">
        <f t="shared" ref="E16:E17" si="12">C16-G16</f>
        <v>4625</v>
      </c>
      <c r="F16" s="36">
        <f t="shared" ref="F16:F17" si="13">D16-H16</f>
        <v>0</v>
      </c>
      <c r="G16" s="37">
        <v>300</v>
      </c>
      <c r="H16" s="38"/>
      <c r="I16" s="39">
        <f t="shared" ref="I16" si="14">G16/C16</f>
        <v>6.0913705583756347E-2</v>
      </c>
      <c r="J16" s="40" t="e">
        <f t="shared" ref="J16" si="15">H16/D16</f>
        <v>#DIV/0!</v>
      </c>
      <c r="K16" s="106"/>
      <c r="L16" s="107"/>
      <c r="M16" s="108"/>
      <c r="N16" s="109"/>
      <c r="O16" s="110"/>
      <c r="P16" s="111"/>
      <c r="Q16" s="68"/>
      <c r="R16" s="66"/>
    </row>
    <row r="17" spans="1:18" ht="20.149999999999999" customHeight="1" x14ac:dyDescent="0.25">
      <c r="A17" s="73" t="s">
        <v>53</v>
      </c>
      <c r="B17" s="71" t="s">
        <v>78</v>
      </c>
      <c r="C17" s="113">
        <v>5780</v>
      </c>
      <c r="D17" s="114"/>
      <c r="E17" s="113">
        <f t="shared" si="12"/>
        <v>5281</v>
      </c>
      <c r="F17" s="114">
        <f t="shared" si="13"/>
        <v>0</v>
      </c>
      <c r="G17" s="102">
        <v>499</v>
      </c>
      <c r="H17" s="103"/>
      <c r="I17" s="104">
        <f>G17/C17</f>
        <v>8.6332179930795852E-2</v>
      </c>
      <c r="J17" s="105" t="e">
        <f>H17/D17</f>
        <v>#DIV/0!</v>
      </c>
      <c r="K17" s="41"/>
      <c r="L17" s="42"/>
      <c r="M17" s="43"/>
      <c r="N17" s="44"/>
      <c r="O17" s="45"/>
      <c r="P17" s="46"/>
      <c r="Q17" s="61"/>
      <c r="R17" s="66"/>
    </row>
    <row r="18" spans="1:18" ht="20.149999999999999" customHeight="1" x14ac:dyDescent="0.25">
      <c r="A18" s="73" t="s">
        <v>54</v>
      </c>
      <c r="B18" s="71" t="s">
        <v>79</v>
      </c>
      <c r="C18" s="47"/>
      <c r="D18" s="48"/>
      <c r="E18" s="47"/>
      <c r="F18" s="48"/>
      <c r="G18" s="41" t="s">
        <v>80</v>
      </c>
      <c r="H18" s="42"/>
      <c r="I18" s="49"/>
      <c r="J18" s="42"/>
      <c r="K18" s="215">
        <v>3150</v>
      </c>
      <c r="L18" s="216"/>
      <c r="M18" s="43"/>
      <c r="N18" s="44"/>
      <c r="O18" s="45"/>
      <c r="P18" s="46"/>
      <c r="Q18" s="61"/>
      <c r="R18" s="66"/>
    </row>
    <row r="19" spans="1:18" ht="20.149999999999999" customHeight="1" x14ac:dyDescent="0.25">
      <c r="A19" s="73" t="s">
        <v>69</v>
      </c>
      <c r="B19" s="71" t="s">
        <v>81</v>
      </c>
      <c r="C19" s="47"/>
      <c r="D19" s="48"/>
      <c r="E19" s="47"/>
      <c r="F19" s="48"/>
      <c r="G19" s="41"/>
      <c r="H19" s="42"/>
      <c r="I19" s="49"/>
      <c r="J19" s="42"/>
      <c r="K19" s="41"/>
      <c r="L19" s="42"/>
      <c r="M19" s="43"/>
      <c r="N19" s="44"/>
      <c r="O19" s="50">
        <v>975</v>
      </c>
      <c r="P19" s="51"/>
      <c r="Q19" s="61"/>
      <c r="R19" s="66"/>
    </row>
    <row r="20" spans="1:18" ht="20.149999999999999" customHeight="1" x14ac:dyDescent="0.25">
      <c r="A20" s="73" t="s">
        <v>68</v>
      </c>
      <c r="B20" s="71" t="s">
        <v>81</v>
      </c>
      <c r="C20" s="47"/>
      <c r="D20" s="48"/>
      <c r="E20" s="47"/>
      <c r="F20" s="48"/>
      <c r="G20" s="41"/>
      <c r="H20" s="42"/>
      <c r="I20" s="49"/>
      <c r="J20" s="42"/>
      <c r="K20" s="41"/>
      <c r="L20" s="42"/>
      <c r="M20" s="43"/>
      <c r="N20" s="44"/>
      <c r="O20" s="50">
        <v>770</v>
      </c>
      <c r="P20" s="51"/>
      <c r="Q20" s="61"/>
      <c r="R20" s="66"/>
    </row>
    <row r="21" spans="1:18" ht="20.149999999999999" customHeight="1" x14ac:dyDescent="0.25">
      <c r="A21" s="73" t="s">
        <v>82</v>
      </c>
      <c r="B21" s="71" t="s">
        <v>74</v>
      </c>
      <c r="C21" s="47"/>
      <c r="D21" s="48"/>
      <c r="E21" s="47"/>
      <c r="F21" s="48"/>
      <c r="G21" s="41"/>
      <c r="H21" s="42"/>
      <c r="I21" s="49"/>
      <c r="J21" s="42"/>
      <c r="K21" s="49"/>
      <c r="L21" s="42"/>
      <c r="M21" s="43"/>
      <c r="N21" s="44"/>
      <c r="O21" s="50">
        <v>75000</v>
      </c>
      <c r="P21" s="51"/>
      <c r="Q21" s="61"/>
      <c r="R21" s="66"/>
    </row>
    <row r="22" spans="1:18" ht="20.149999999999999" customHeight="1" x14ac:dyDescent="0.25">
      <c r="A22" s="73" t="s">
        <v>10</v>
      </c>
      <c r="B22" s="71" t="s">
        <v>83</v>
      </c>
      <c r="C22" s="47"/>
      <c r="D22" s="48"/>
      <c r="E22" s="47"/>
      <c r="F22" s="48"/>
      <c r="G22" s="41"/>
      <c r="H22" s="42"/>
      <c r="I22" s="49"/>
      <c r="J22" s="42"/>
      <c r="K22" s="41"/>
      <c r="L22" s="42"/>
      <c r="M22" s="50">
        <v>675</v>
      </c>
      <c r="N22" s="51"/>
      <c r="O22" s="45"/>
      <c r="P22" s="46"/>
      <c r="Q22" s="61"/>
      <c r="R22" s="66"/>
    </row>
    <row r="23" spans="1:18" ht="20.149999999999999" customHeight="1" x14ac:dyDescent="0.25">
      <c r="A23" s="73" t="s">
        <v>11</v>
      </c>
      <c r="B23" s="71" t="s">
        <v>77</v>
      </c>
      <c r="C23" s="47"/>
      <c r="D23" s="48"/>
      <c r="E23" s="47"/>
      <c r="F23" s="48"/>
      <c r="G23" s="41"/>
      <c r="H23" s="42"/>
      <c r="I23" s="49"/>
      <c r="J23" s="42"/>
      <c r="K23" s="41"/>
      <c r="L23" s="42"/>
      <c r="M23" s="50">
        <v>730</v>
      </c>
      <c r="N23" s="51"/>
      <c r="O23" s="45"/>
      <c r="P23" s="46"/>
      <c r="Q23" s="61"/>
      <c r="R23" s="66"/>
    </row>
    <row r="24" spans="1:18" ht="20.149999999999999" customHeight="1" x14ac:dyDescent="0.25">
      <c r="A24" s="73" t="s">
        <v>26</v>
      </c>
      <c r="B24" s="71" t="s">
        <v>84</v>
      </c>
      <c r="C24" s="47"/>
      <c r="D24" s="48"/>
      <c r="E24" s="47"/>
      <c r="F24" s="48"/>
      <c r="G24" s="41"/>
      <c r="H24" s="42"/>
      <c r="I24" s="49"/>
      <c r="J24" s="42"/>
      <c r="K24" s="41"/>
      <c r="L24" s="42"/>
      <c r="M24" s="50">
        <v>2475</v>
      </c>
      <c r="N24" s="51"/>
      <c r="O24" s="45"/>
      <c r="P24" s="46"/>
      <c r="Q24" s="61"/>
      <c r="R24" s="66"/>
    </row>
    <row r="25" spans="1:18" ht="20.149999999999999" customHeight="1" x14ac:dyDescent="0.25">
      <c r="A25" s="73" t="s">
        <v>55</v>
      </c>
      <c r="B25" s="71" t="s">
        <v>85</v>
      </c>
      <c r="C25" s="47"/>
      <c r="D25" s="48"/>
      <c r="E25" s="47"/>
      <c r="F25" s="48"/>
      <c r="G25" s="41"/>
      <c r="H25" s="42"/>
      <c r="I25" s="49"/>
      <c r="J25" s="42"/>
      <c r="K25" s="41"/>
      <c r="L25" s="42"/>
      <c r="M25" s="50">
        <v>4050</v>
      </c>
      <c r="N25" s="51"/>
      <c r="O25" s="45"/>
      <c r="P25" s="46"/>
      <c r="Q25" s="61"/>
      <c r="R25" s="66"/>
    </row>
    <row r="26" spans="1:18" ht="20.149999999999999" customHeight="1" x14ac:dyDescent="0.25">
      <c r="A26" s="73" t="s">
        <v>56</v>
      </c>
      <c r="B26" s="71" t="s">
        <v>86</v>
      </c>
      <c r="C26" s="47"/>
      <c r="D26" s="48"/>
      <c r="E26" s="47"/>
      <c r="F26" s="48"/>
      <c r="G26" s="41"/>
      <c r="H26" s="42"/>
      <c r="I26" s="49"/>
      <c r="J26" s="42"/>
      <c r="K26" s="41"/>
      <c r="L26" s="42"/>
      <c r="M26" s="50">
        <v>900</v>
      </c>
      <c r="N26" s="51"/>
      <c r="O26" s="45"/>
      <c r="P26" s="46"/>
      <c r="Q26" s="61"/>
      <c r="R26" s="66"/>
    </row>
    <row r="27" spans="1:18" ht="20.149999999999999" customHeight="1" x14ac:dyDescent="0.25">
      <c r="A27" s="73" t="s">
        <v>57</v>
      </c>
      <c r="B27" s="71" t="s">
        <v>87</v>
      </c>
      <c r="C27" s="47"/>
      <c r="D27" s="48"/>
      <c r="E27" s="47"/>
      <c r="F27" s="48"/>
      <c r="G27" s="41"/>
      <c r="H27" s="42"/>
      <c r="I27" s="49"/>
      <c r="J27" s="42"/>
      <c r="K27" s="41"/>
      <c r="L27" s="42"/>
      <c r="M27" s="50">
        <v>525</v>
      </c>
      <c r="N27" s="51"/>
      <c r="O27" s="45"/>
      <c r="P27" s="46"/>
      <c r="Q27" s="61"/>
      <c r="R27" s="66"/>
    </row>
    <row r="28" spans="1:18" ht="20.149999999999999" customHeight="1" x14ac:dyDescent="0.25">
      <c r="A28" s="73" t="s">
        <v>58</v>
      </c>
      <c r="B28" s="71" t="s">
        <v>87</v>
      </c>
      <c r="C28" s="47"/>
      <c r="D28" s="48"/>
      <c r="E28" s="47"/>
      <c r="F28" s="48"/>
      <c r="G28" s="41"/>
      <c r="H28" s="42"/>
      <c r="I28" s="49"/>
      <c r="J28" s="42"/>
      <c r="K28" s="41"/>
      <c r="L28" s="42"/>
      <c r="M28" s="50">
        <v>2700</v>
      </c>
      <c r="N28" s="51"/>
      <c r="O28" s="45"/>
      <c r="P28" s="46"/>
      <c r="Q28" s="61"/>
      <c r="R28" s="66"/>
    </row>
    <row r="29" spans="1:18" ht="20.149999999999999" customHeight="1" x14ac:dyDescent="0.25">
      <c r="A29" s="73" t="s">
        <v>59</v>
      </c>
      <c r="B29" s="71"/>
      <c r="C29" s="47"/>
      <c r="D29" s="48"/>
      <c r="E29" s="47"/>
      <c r="F29" s="48"/>
      <c r="G29" s="41"/>
      <c r="H29" s="42"/>
      <c r="I29" s="49"/>
      <c r="J29" s="42"/>
      <c r="K29" s="41"/>
      <c r="L29" s="42"/>
      <c r="M29" s="41"/>
      <c r="N29" s="42"/>
      <c r="O29" s="50"/>
      <c r="P29" s="51"/>
      <c r="Q29" s="61"/>
      <c r="R29" s="66"/>
    </row>
    <row r="30" spans="1:18" ht="20.149999999999999" customHeight="1" x14ac:dyDescent="0.25">
      <c r="A30" s="73" t="s">
        <v>60</v>
      </c>
      <c r="B30" s="71" t="s">
        <v>41</v>
      </c>
      <c r="C30" s="47"/>
      <c r="D30" s="48"/>
      <c r="E30" s="47"/>
      <c r="F30" s="48"/>
      <c r="G30" s="41"/>
      <c r="H30" s="42"/>
      <c r="I30" s="49"/>
      <c r="J30" s="42"/>
      <c r="K30" s="41"/>
      <c r="L30" s="42"/>
      <c r="M30" s="41"/>
      <c r="N30" s="42"/>
      <c r="O30" s="50">
        <v>1050</v>
      </c>
      <c r="P30" s="51"/>
      <c r="Q30" s="61"/>
      <c r="R30" s="66"/>
    </row>
    <row r="31" spans="1:18" ht="20.149999999999999" customHeight="1" x14ac:dyDescent="0.25">
      <c r="A31" s="73" t="s">
        <v>61</v>
      </c>
      <c r="B31" s="71" t="s">
        <v>88</v>
      </c>
      <c r="C31" s="47"/>
      <c r="D31" s="48"/>
      <c r="E31" s="47"/>
      <c r="F31" s="48"/>
      <c r="G31" s="41"/>
      <c r="H31" s="42"/>
      <c r="I31" s="49"/>
      <c r="J31" s="42"/>
      <c r="K31" s="41"/>
      <c r="L31" s="42"/>
      <c r="M31" s="41"/>
      <c r="N31" s="42"/>
      <c r="O31" s="50">
        <v>300</v>
      </c>
      <c r="P31" s="51"/>
      <c r="Q31" s="61"/>
      <c r="R31" s="66"/>
    </row>
    <row r="32" spans="1:18" ht="20.149999999999999" customHeight="1" x14ac:dyDescent="0.25">
      <c r="A32" s="73" t="s">
        <v>62</v>
      </c>
      <c r="B32" s="71" t="s">
        <v>89</v>
      </c>
      <c r="C32" s="47"/>
      <c r="D32" s="48"/>
      <c r="E32" s="47"/>
      <c r="F32" s="48"/>
      <c r="G32" s="41"/>
      <c r="H32" s="42"/>
      <c r="I32" s="49"/>
      <c r="J32" s="42"/>
      <c r="K32" s="41"/>
      <c r="L32" s="42"/>
      <c r="M32" s="41"/>
      <c r="N32" s="42"/>
      <c r="O32" s="50">
        <v>600</v>
      </c>
      <c r="P32" s="51"/>
      <c r="Q32" s="61"/>
      <c r="R32" s="66"/>
    </row>
    <row r="33" spans="1:21" ht="20.149999999999999" customHeight="1" x14ac:dyDescent="0.25">
      <c r="A33" s="73" t="s">
        <v>63</v>
      </c>
      <c r="B33" s="71" t="s">
        <v>90</v>
      </c>
      <c r="C33" s="47"/>
      <c r="D33" s="48"/>
      <c r="E33" s="47"/>
      <c r="F33" s="48"/>
      <c r="G33" s="41"/>
      <c r="H33" s="42"/>
      <c r="I33" s="49"/>
      <c r="J33" s="42"/>
      <c r="K33" s="41"/>
      <c r="L33" s="42"/>
      <c r="M33" s="41"/>
      <c r="N33" s="42"/>
      <c r="O33" s="50">
        <v>20250</v>
      </c>
      <c r="P33" s="51"/>
      <c r="Q33" s="61"/>
      <c r="R33" s="66"/>
    </row>
    <row r="34" spans="1:21" ht="20.149999999999999" customHeight="1" x14ac:dyDescent="0.25">
      <c r="A34" s="73" t="s">
        <v>64</v>
      </c>
      <c r="B34" s="71" t="s">
        <v>91</v>
      </c>
      <c r="C34" s="47"/>
      <c r="D34" s="48"/>
      <c r="E34" s="47"/>
      <c r="F34" s="48"/>
      <c r="G34" s="41"/>
      <c r="H34" s="42"/>
      <c r="I34" s="49"/>
      <c r="J34" s="42"/>
      <c r="K34" s="41"/>
      <c r="L34" s="42"/>
      <c r="M34" s="41"/>
      <c r="N34" s="42"/>
      <c r="O34" s="50">
        <v>1100</v>
      </c>
      <c r="P34" s="51"/>
      <c r="Q34" s="61"/>
      <c r="R34" s="66"/>
    </row>
    <row r="35" spans="1:21" ht="20.149999999999999" customHeight="1" x14ac:dyDescent="0.25">
      <c r="A35" s="73" t="s">
        <v>65</v>
      </c>
      <c r="B35" s="71" t="s">
        <v>92</v>
      </c>
      <c r="C35" s="47"/>
      <c r="D35" s="48"/>
      <c r="E35" s="47"/>
      <c r="F35" s="48"/>
      <c r="G35" s="41"/>
      <c r="H35" s="42"/>
      <c r="I35" s="49"/>
      <c r="J35" s="42"/>
      <c r="K35" s="41"/>
      <c r="L35" s="42"/>
      <c r="M35" s="41"/>
      <c r="N35" s="42"/>
      <c r="O35" s="50">
        <v>1100</v>
      </c>
      <c r="P35" s="51"/>
      <c r="Q35" s="61"/>
      <c r="R35" s="66"/>
    </row>
    <row r="36" spans="1:21" ht="20.149999999999999" customHeight="1" x14ac:dyDescent="0.25">
      <c r="A36" s="73" t="s">
        <v>66</v>
      </c>
      <c r="B36" s="71" t="s">
        <v>93</v>
      </c>
      <c r="C36" s="47"/>
      <c r="D36" s="48"/>
      <c r="E36" s="47"/>
      <c r="F36" s="48"/>
      <c r="G36" s="41"/>
      <c r="H36" s="42"/>
      <c r="I36" s="49"/>
      <c r="J36" s="42"/>
      <c r="K36" s="41"/>
      <c r="L36" s="42"/>
      <c r="M36" s="50">
        <v>900</v>
      </c>
      <c r="N36" s="51"/>
      <c r="O36" s="41"/>
      <c r="P36" s="42"/>
      <c r="Q36" s="61"/>
      <c r="R36" s="66"/>
    </row>
    <row r="37" spans="1:21" ht="20.149999999999999" customHeight="1" x14ac:dyDescent="0.25">
      <c r="A37" s="73" t="s">
        <v>67</v>
      </c>
      <c r="B37" s="71" t="s">
        <v>93</v>
      </c>
      <c r="C37" s="47"/>
      <c r="D37" s="48"/>
      <c r="E37" s="47"/>
      <c r="F37" s="48"/>
      <c r="G37" s="41"/>
      <c r="H37" s="42"/>
      <c r="I37" s="49"/>
      <c r="J37" s="42"/>
      <c r="K37" s="41"/>
      <c r="L37" s="42"/>
      <c r="M37" s="50">
        <v>900</v>
      </c>
      <c r="N37" s="51"/>
      <c r="O37" s="41"/>
      <c r="P37" s="42"/>
      <c r="Q37" s="61"/>
      <c r="R37" s="66"/>
    </row>
    <row r="38" spans="1:21" ht="20.149999999999999" customHeight="1" thickBot="1" x14ac:dyDescent="0.3">
      <c r="A38" s="192" t="s">
        <v>28</v>
      </c>
      <c r="B38" s="193"/>
      <c r="C38" s="74">
        <f>SUM(C6:C37)</f>
        <v>74005</v>
      </c>
      <c r="D38" s="75">
        <f>SUM(D6:D37)</f>
        <v>0</v>
      </c>
      <c r="E38" s="74">
        <f>SUM(E6:E37)</f>
        <v>59998</v>
      </c>
      <c r="F38" s="75">
        <f>SUM(F6:F37)</f>
        <v>0</v>
      </c>
      <c r="G38" s="76">
        <f>SUM(G6:G37)</f>
        <v>14007</v>
      </c>
      <c r="H38" s="77">
        <f>SUM(H6:H37)</f>
        <v>0</v>
      </c>
      <c r="I38" s="78"/>
      <c r="J38" s="79"/>
      <c r="K38" s="76">
        <f>SUM(K6:K37)</f>
        <v>3150</v>
      </c>
      <c r="L38" s="77">
        <f>SUM(L6:L37)</f>
        <v>0</v>
      </c>
      <c r="M38" s="115">
        <f>SUM(M6:M37)</f>
        <v>13855</v>
      </c>
      <c r="N38" s="80">
        <f>SUM(N6:N37)</f>
        <v>0</v>
      </c>
      <c r="O38" s="81">
        <f>SUM(O6:O37)</f>
        <v>101145</v>
      </c>
      <c r="P38" s="82">
        <f>SUM(P6:P37)</f>
        <v>0</v>
      </c>
      <c r="Q38" s="52"/>
      <c r="R38" s="66"/>
    </row>
    <row r="39" spans="1:21" ht="20.149999999999999" customHeight="1" thickBot="1" x14ac:dyDescent="0.3">
      <c r="A39" s="63"/>
      <c r="B39" s="53"/>
      <c r="C39" s="53"/>
      <c r="D39" s="53"/>
      <c r="E39" s="53"/>
      <c r="F39" s="64"/>
      <c r="G39" s="64"/>
      <c r="H39" s="69"/>
      <c r="I39" s="69"/>
      <c r="J39" s="64"/>
      <c r="K39" s="64"/>
      <c r="L39" s="65"/>
      <c r="M39" s="65"/>
      <c r="N39" s="65"/>
      <c r="O39" s="65"/>
      <c r="P39" s="52"/>
      <c r="Q39" s="66"/>
    </row>
    <row r="40" spans="1:21" ht="20.149999999999999" customHeight="1" thickBot="1" x14ac:dyDescent="0.35">
      <c r="A40" s="96" t="s">
        <v>29</v>
      </c>
      <c r="B40" s="83"/>
      <c r="C40" s="83"/>
      <c r="D40" s="83"/>
      <c r="F40" s="149" t="s">
        <v>12</v>
      </c>
      <c r="G40" s="150"/>
      <c r="H40" s="123" t="s">
        <v>32</v>
      </c>
      <c r="I40" s="124"/>
      <c r="J40" s="125"/>
      <c r="L40" s="95" t="s">
        <v>34</v>
      </c>
      <c r="M40" s="84"/>
      <c r="N40" s="84"/>
      <c r="O40" s="84"/>
      <c r="P40" s="84"/>
      <c r="R40" s="1" t="b">
        <f>T40=U40</f>
        <v>0</v>
      </c>
      <c r="T40" s="1" t="b">
        <f>C44&lt;0</f>
        <v>1</v>
      </c>
      <c r="U40" s="1" t="b">
        <f>D44&lt;0</f>
        <v>0</v>
      </c>
    </row>
    <row r="41" spans="1:21" ht="18.75" customHeight="1" thickBot="1" x14ac:dyDescent="0.3">
      <c r="A41" s="141" t="s">
        <v>28</v>
      </c>
      <c r="B41" s="142"/>
      <c r="C41" s="86" t="s">
        <v>7</v>
      </c>
      <c r="D41" s="87" t="s">
        <v>8</v>
      </c>
      <c r="F41" s="151"/>
      <c r="G41" s="152"/>
      <c r="H41" s="126"/>
      <c r="I41" s="127"/>
      <c r="J41" s="128"/>
      <c r="L41" s="120" t="s">
        <v>37</v>
      </c>
      <c r="M41" s="120"/>
      <c r="N41" s="120"/>
      <c r="O41" s="120"/>
      <c r="P41" s="98">
        <f>IF(R40=TRUE, 1, 0)</f>
        <v>0</v>
      </c>
    </row>
    <row r="42" spans="1:21" ht="18.75" customHeight="1" x14ac:dyDescent="0.35">
      <c r="A42" s="143" t="s">
        <v>31</v>
      </c>
      <c r="B42" s="144"/>
      <c r="C42" s="88">
        <f>G38+K38</f>
        <v>17157</v>
      </c>
      <c r="D42" s="89">
        <f>H38+L38</f>
        <v>0</v>
      </c>
      <c r="F42" s="197" t="s">
        <v>13</v>
      </c>
      <c r="G42" s="198"/>
      <c r="H42" s="132"/>
      <c r="I42" s="133"/>
      <c r="J42" s="134"/>
      <c r="L42" s="121"/>
      <c r="M42" s="121"/>
      <c r="N42" s="121"/>
      <c r="O42" s="121"/>
      <c r="P42" s="100"/>
      <c r="R42" s="1" t="e">
        <f>T42=U42</f>
        <v>#DIV/0!</v>
      </c>
      <c r="T42" s="1" t="e">
        <f>H45&lt;0</f>
        <v>#DIV/0!</v>
      </c>
      <c r="U42" s="1" t="b">
        <f>D44&lt;0</f>
        <v>0</v>
      </c>
    </row>
    <row r="43" spans="1:21" ht="18.75" customHeight="1" thickBot="1" x14ac:dyDescent="0.4">
      <c r="A43" s="145" t="s">
        <v>30</v>
      </c>
      <c r="B43" s="146"/>
      <c r="C43" s="92">
        <f>M38+O38</f>
        <v>115000</v>
      </c>
      <c r="D43" s="93">
        <f>N38+P38</f>
        <v>0</v>
      </c>
      <c r="F43" s="199" t="s">
        <v>14</v>
      </c>
      <c r="G43" s="200"/>
      <c r="H43" s="135"/>
      <c r="I43" s="136"/>
      <c r="J43" s="137"/>
      <c r="L43" s="122" t="s">
        <v>35</v>
      </c>
      <c r="M43" s="122"/>
      <c r="N43" s="122"/>
      <c r="O43" s="122"/>
      <c r="P43" s="99" t="e">
        <f>IF(R42=TRUE, 1, 0)</f>
        <v>#DIV/0!</v>
      </c>
    </row>
    <row r="44" spans="1:21" ht="18.75" customHeight="1" thickBot="1" x14ac:dyDescent="0.4">
      <c r="A44" s="147" t="s">
        <v>18</v>
      </c>
      <c r="B44" s="148"/>
      <c r="C44" s="90">
        <f>C42-C43</f>
        <v>-97843</v>
      </c>
      <c r="D44" s="91">
        <f>D42-D43</f>
        <v>0</v>
      </c>
      <c r="F44" s="178" t="s">
        <v>15</v>
      </c>
      <c r="G44" s="179"/>
      <c r="H44" s="138"/>
      <c r="I44" s="139"/>
      <c r="J44" s="140"/>
      <c r="L44" s="121"/>
      <c r="M44" s="121"/>
      <c r="N44" s="121"/>
      <c r="O44" s="121"/>
      <c r="P44" s="100"/>
      <c r="R44" s="1" t="e">
        <f>AND(H45&gt;=-0.02, H45&lt;=0.02)</f>
        <v>#DIV/0!</v>
      </c>
    </row>
    <row r="45" spans="1:21" ht="16.5" customHeight="1" thickBot="1" x14ac:dyDescent="0.3">
      <c r="F45" s="213" t="s">
        <v>16</v>
      </c>
      <c r="G45" s="214"/>
      <c r="H45" s="129" t="e">
        <f>AVERAGE(H42:J44)</f>
        <v>#DIV/0!</v>
      </c>
      <c r="I45" s="130"/>
      <c r="J45" s="131"/>
      <c r="L45" s="118" t="s">
        <v>36</v>
      </c>
      <c r="M45" s="118"/>
      <c r="N45" s="118"/>
      <c r="O45" s="118"/>
      <c r="P45" s="94" t="e">
        <f>IF(R44=TRUE, 1, 0)</f>
        <v>#DIV/0!</v>
      </c>
    </row>
    <row r="46" spans="1:21" ht="13.75" customHeight="1" x14ac:dyDescent="0.25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118"/>
      <c r="M46" s="118"/>
      <c r="N46" s="118"/>
      <c r="O46" s="118"/>
      <c r="P46" s="97"/>
    </row>
    <row r="47" spans="1:21" ht="13.75" customHeight="1" x14ac:dyDescent="0.25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5"/>
      <c r="M47" s="55"/>
      <c r="N47" s="56"/>
      <c r="O47" s="56"/>
      <c r="P47" s="7"/>
      <c r="Q47" s="7"/>
    </row>
    <row r="48" spans="1:21" ht="13.5" customHeight="1" thickBot="1" x14ac:dyDescent="0.3">
      <c r="A48" s="3" t="s">
        <v>17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4"/>
      <c r="M48" s="4"/>
      <c r="N48" s="3"/>
      <c r="O48" s="3"/>
    </row>
    <row r="49" spans="1:17" ht="20.149999999999999" customHeight="1" x14ac:dyDescent="0.25">
      <c r="A49" s="201"/>
      <c r="B49" s="202"/>
      <c r="C49" s="202"/>
      <c r="D49" s="202"/>
      <c r="E49" s="202"/>
      <c r="F49" s="202"/>
      <c r="G49" s="202"/>
      <c r="H49" s="202"/>
      <c r="I49" s="202"/>
      <c r="J49" s="202"/>
      <c r="K49" s="202"/>
      <c r="L49" s="202"/>
      <c r="M49" s="202"/>
      <c r="N49" s="202"/>
      <c r="O49" s="202"/>
      <c r="P49" s="203"/>
      <c r="Q49" s="67"/>
    </row>
    <row r="50" spans="1:17" ht="20.149999999999999" customHeight="1" x14ac:dyDescent="0.25">
      <c r="A50" s="204"/>
      <c r="B50" s="205"/>
      <c r="C50" s="205"/>
      <c r="D50" s="205"/>
      <c r="E50" s="205"/>
      <c r="F50" s="205"/>
      <c r="G50" s="205"/>
      <c r="H50" s="205"/>
      <c r="I50" s="205"/>
      <c r="J50" s="205"/>
      <c r="K50" s="205"/>
      <c r="L50" s="205"/>
      <c r="M50" s="205"/>
      <c r="N50" s="205"/>
      <c r="O50" s="205"/>
      <c r="P50" s="206"/>
      <c r="Q50" s="67"/>
    </row>
    <row r="51" spans="1:17" ht="20.149999999999999" customHeight="1" thickBot="1" x14ac:dyDescent="0.3">
      <c r="A51" s="207"/>
      <c r="B51" s="208"/>
      <c r="C51" s="208"/>
      <c r="D51" s="208"/>
      <c r="E51" s="208"/>
      <c r="F51" s="208"/>
      <c r="G51" s="208"/>
      <c r="H51" s="208"/>
      <c r="I51" s="208"/>
      <c r="J51" s="208"/>
      <c r="K51" s="208"/>
      <c r="L51" s="208"/>
      <c r="M51" s="208"/>
      <c r="N51" s="208"/>
      <c r="O51" s="208"/>
      <c r="P51" s="209"/>
    </row>
    <row r="52" spans="1:17" ht="20.149999999999999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7" ht="13" thickBo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7" ht="20.149999999999999" customHeight="1" thickBot="1" x14ac:dyDescent="0.3">
      <c r="A54" s="210" t="s">
        <v>19</v>
      </c>
      <c r="B54" s="211"/>
      <c r="C54" s="211"/>
      <c r="D54" s="211"/>
      <c r="E54" s="211"/>
      <c r="F54" s="212"/>
      <c r="G54" s="53"/>
      <c r="H54" s="53"/>
      <c r="I54" s="53"/>
      <c r="J54" s="53"/>
      <c r="K54" s="53"/>
      <c r="L54" s="53"/>
      <c r="M54" s="53"/>
      <c r="N54" s="53"/>
      <c r="O54" s="53"/>
      <c r="P54" s="52"/>
      <c r="Q54" s="54"/>
    </row>
    <row r="55" spans="1:17" ht="19.149999999999999" customHeight="1" thickBot="1" x14ac:dyDescent="0.3">
      <c r="A55" s="5" t="s">
        <v>6</v>
      </c>
      <c r="B55" s="159" t="s">
        <v>24</v>
      </c>
      <c r="C55" s="160"/>
      <c r="D55" s="163" t="s">
        <v>23</v>
      </c>
      <c r="E55" s="164"/>
      <c r="F55" s="164"/>
      <c r="G55" s="165"/>
      <c r="H55" s="163" t="s">
        <v>20</v>
      </c>
      <c r="I55" s="165"/>
      <c r="J55" s="164" t="s">
        <v>21</v>
      </c>
      <c r="K55" s="164"/>
      <c r="L55" s="196" t="s">
        <v>3</v>
      </c>
      <c r="M55" s="196"/>
      <c r="N55" s="194" t="s">
        <v>4</v>
      </c>
      <c r="O55" s="195"/>
      <c r="P55" s="58" t="s">
        <v>22</v>
      </c>
    </row>
    <row r="56" spans="1:17" ht="18.75" customHeight="1" thickBot="1" x14ac:dyDescent="0.3">
      <c r="A56" s="59" t="s">
        <v>25</v>
      </c>
      <c r="B56" s="157" t="s">
        <v>39</v>
      </c>
      <c r="C56" s="158"/>
      <c r="D56" s="166"/>
      <c r="E56" s="167"/>
      <c r="F56" s="167"/>
      <c r="G56" s="168"/>
      <c r="H56" s="166" t="s">
        <v>40</v>
      </c>
      <c r="I56" s="168"/>
      <c r="J56" s="172" t="s">
        <v>40</v>
      </c>
      <c r="K56" s="173"/>
      <c r="L56" s="170">
        <v>0</v>
      </c>
      <c r="M56" s="171"/>
      <c r="N56" s="190">
        <v>1080</v>
      </c>
      <c r="O56" s="191"/>
      <c r="P56" s="57">
        <f t="shared" ref="P56:P58" si="16">L56-N56</f>
        <v>-1080</v>
      </c>
    </row>
    <row r="57" spans="1:17" ht="18.75" customHeight="1" thickBot="1" x14ac:dyDescent="0.3">
      <c r="A57" s="60" t="s">
        <v>25</v>
      </c>
      <c r="B57" s="156" t="s">
        <v>39</v>
      </c>
      <c r="C57" s="156"/>
      <c r="D57" s="153"/>
      <c r="E57" s="154"/>
      <c r="F57" s="154"/>
      <c r="G57" s="155"/>
      <c r="H57" s="153" t="s">
        <v>40</v>
      </c>
      <c r="I57" s="155"/>
      <c r="J57" s="176" t="s">
        <v>40</v>
      </c>
      <c r="K57" s="177"/>
      <c r="L57" s="170">
        <v>0</v>
      </c>
      <c r="M57" s="171"/>
      <c r="N57" s="190">
        <v>832</v>
      </c>
      <c r="O57" s="191"/>
      <c r="P57" s="57">
        <f t="shared" ref="P57" si="17">L57-N57</f>
        <v>-832</v>
      </c>
    </row>
    <row r="58" spans="1:17" ht="18.75" customHeight="1" thickBot="1" x14ac:dyDescent="0.3">
      <c r="A58" s="60" t="s">
        <v>25</v>
      </c>
      <c r="B58" s="156" t="s">
        <v>39</v>
      </c>
      <c r="C58" s="156"/>
      <c r="D58" s="153"/>
      <c r="E58" s="154"/>
      <c r="F58" s="154"/>
      <c r="G58" s="155"/>
      <c r="H58" s="153" t="s">
        <v>40</v>
      </c>
      <c r="I58" s="155"/>
      <c r="J58" s="176" t="s">
        <v>40</v>
      </c>
      <c r="K58" s="177"/>
      <c r="L58" s="170">
        <v>0</v>
      </c>
      <c r="M58" s="171"/>
      <c r="N58" s="190">
        <v>701</v>
      </c>
      <c r="O58" s="191"/>
      <c r="P58" s="57">
        <f t="shared" si="16"/>
        <v>-701</v>
      </c>
    </row>
    <row r="59" spans="1:17" ht="19.149999999999999" customHeight="1" x14ac:dyDescent="0.25">
      <c r="A59" s="60" t="s">
        <v>25</v>
      </c>
      <c r="B59" s="161" t="s">
        <v>39</v>
      </c>
      <c r="C59" s="162"/>
      <c r="D59" s="153"/>
      <c r="E59" s="154"/>
      <c r="F59" s="154"/>
      <c r="G59" s="155"/>
      <c r="H59" s="153" t="s">
        <v>40</v>
      </c>
      <c r="I59" s="155"/>
      <c r="J59" s="153" t="s">
        <v>40</v>
      </c>
      <c r="K59" s="169"/>
      <c r="L59" s="174">
        <v>0</v>
      </c>
      <c r="M59" s="175"/>
      <c r="N59" s="116">
        <v>390</v>
      </c>
      <c r="O59" s="117"/>
      <c r="P59" s="57">
        <f>L59-N59</f>
        <v>-390</v>
      </c>
    </row>
    <row r="60" spans="1:17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7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7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7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7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1:15" x14ac:dyDescent="0.25">
      <c r="L600" s="2"/>
      <c r="M600" s="2"/>
      <c r="N600" s="2"/>
      <c r="O600" s="2"/>
    </row>
    <row r="601" spans="1:15" x14ac:dyDescent="0.25">
      <c r="L601" s="2"/>
      <c r="M601" s="2"/>
      <c r="N601" s="2"/>
      <c r="O601" s="2"/>
    </row>
    <row r="602" spans="1:15" x14ac:dyDescent="0.25">
      <c r="L602" s="2"/>
      <c r="M602" s="2"/>
      <c r="N602" s="2"/>
      <c r="O602" s="2"/>
    </row>
    <row r="603" spans="1:15" x14ac:dyDescent="0.25">
      <c r="L603" s="2"/>
      <c r="M603" s="2"/>
      <c r="N603" s="2"/>
      <c r="O603" s="2"/>
    </row>
    <row r="604" spans="1:15" x14ac:dyDescent="0.25">
      <c r="L604" s="2"/>
      <c r="M604" s="2"/>
      <c r="N604" s="2"/>
      <c r="O604" s="2"/>
    </row>
    <row r="605" spans="1:15" x14ac:dyDescent="0.25">
      <c r="L605" s="2"/>
      <c r="M605" s="2"/>
      <c r="N605" s="2"/>
      <c r="O605" s="2"/>
    </row>
    <row r="606" spans="1:15" x14ac:dyDescent="0.25">
      <c r="L606" s="2"/>
      <c r="M606" s="2"/>
      <c r="N606" s="2"/>
      <c r="O606" s="2"/>
    </row>
    <row r="607" spans="1:15" x14ac:dyDescent="0.25">
      <c r="L607" s="2"/>
      <c r="M607" s="2"/>
      <c r="N607" s="2"/>
      <c r="O607" s="2"/>
    </row>
    <row r="608" spans="1:15" x14ac:dyDescent="0.25">
      <c r="L608" s="2"/>
      <c r="M608" s="2"/>
      <c r="N608" s="2"/>
      <c r="O608" s="2"/>
    </row>
    <row r="609" spans="12:15" x14ac:dyDescent="0.25">
      <c r="L609" s="2"/>
      <c r="M609" s="2"/>
      <c r="N609" s="2"/>
      <c r="O609" s="2"/>
    </row>
  </sheetData>
  <mergeCells count="58">
    <mergeCell ref="N57:O57"/>
    <mergeCell ref="A38:B38"/>
    <mergeCell ref="J58:K58"/>
    <mergeCell ref="L58:M58"/>
    <mergeCell ref="N55:O55"/>
    <mergeCell ref="N56:O56"/>
    <mergeCell ref="N58:O58"/>
    <mergeCell ref="H55:I55"/>
    <mergeCell ref="J55:K55"/>
    <mergeCell ref="L55:M55"/>
    <mergeCell ref="H58:I58"/>
    <mergeCell ref="F42:G42"/>
    <mergeCell ref="F43:G43"/>
    <mergeCell ref="A49:P51"/>
    <mergeCell ref="A54:F54"/>
    <mergeCell ref="F45:G45"/>
    <mergeCell ref="F44:G44"/>
    <mergeCell ref="I4:J4"/>
    <mergeCell ref="C4:D4"/>
    <mergeCell ref="O4:P4"/>
    <mergeCell ref="K4:L4"/>
    <mergeCell ref="G4:H4"/>
    <mergeCell ref="E4:F4"/>
    <mergeCell ref="M4:N4"/>
    <mergeCell ref="H59:I59"/>
    <mergeCell ref="J59:K59"/>
    <mergeCell ref="L56:M56"/>
    <mergeCell ref="H56:I56"/>
    <mergeCell ref="J56:K56"/>
    <mergeCell ref="L59:M59"/>
    <mergeCell ref="H57:I57"/>
    <mergeCell ref="J57:K57"/>
    <mergeCell ref="L57:M57"/>
    <mergeCell ref="B58:C58"/>
    <mergeCell ref="B56:C56"/>
    <mergeCell ref="B55:C55"/>
    <mergeCell ref="B59:C59"/>
    <mergeCell ref="D55:G55"/>
    <mergeCell ref="D56:G56"/>
    <mergeCell ref="D58:G58"/>
    <mergeCell ref="B57:C57"/>
    <mergeCell ref="D57:G57"/>
    <mergeCell ref="N59:O59"/>
    <mergeCell ref="L45:O46"/>
    <mergeCell ref="A2:P2"/>
    <mergeCell ref="L41:O42"/>
    <mergeCell ref="L43:O44"/>
    <mergeCell ref="H40:J41"/>
    <mergeCell ref="H45:J45"/>
    <mergeCell ref="H42:J42"/>
    <mergeCell ref="H43:J43"/>
    <mergeCell ref="H44:J44"/>
    <mergeCell ref="A41:B41"/>
    <mergeCell ref="A42:B42"/>
    <mergeCell ref="A43:B43"/>
    <mergeCell ref="A44:B44"/>
    <mergeCell ref="F40:G41"/>
    <mergeCell ref="D59:G59"/>
  </mergeCells>
  <conditionalFormatting sqref="P40">
    <cfRule type="expression" priority="11">
      <formula>$R$40:$R$44=TRUE</formula>
    </cfRule>
  </conditionalFormatting>
  <conditionalFormatting sqref="P41 P43 P45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40:R44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P40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R40:R44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0F5995-551F-4029-B5EE-CAA1F4D0FE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2025-09-16T16:39:26Z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