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393E3549-95E7-4D15-A122-A06B7B4EE8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<sst xmlns="http://schemas.openxmlformats.org/spreadsheetml/2006/main" count="78" uniqueCount="49">
  <si>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</si>
  <si>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</si>
  <si>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</si>
  <si>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</si>
  <si>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</si>
  <si>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</si>
  <si>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</si>
  <si>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</si>
  <si>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</si>
  <si>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</si>
  <si>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</si>
  <si>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</si>
  <si>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</si>
  <si>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</si>
  <si>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</si>
  <si>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</si>
  <si>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</si>
  <si>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</si>
  <si>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</si>
  <si>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</si>
  <si>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</si>
  <si>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</si>
  <si>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</si>
  <si>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</si>
  <si>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</si>
  <si>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</si>
  <si>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</si>
  <si>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</si>
  <si>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</si>
  <si>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</si>
  <si>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</si>
  <si>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</si>
  <si>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</si>
  <si>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</si>
  <si>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</si>
  <si>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</si>
  <si>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</si>
  <si>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</si>
  <si>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</si>
  <si>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</si>
  <si>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</si>
  <si>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</si>
  <si>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</si>
  <si>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</si>
  <si>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BOH</t>
  </si>
  <si>
    <t>STOCKROOM</t>
  </si>
  <si>
    <t>SALES</t>
  </si>
  <si>
    <t>FRONT SALES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</si>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</sst>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122" zoomScaleNormal="55" zoomScaleSheetLayoutView="122" workbookViewId="0">
      <selection activeCell="G13" sqref="G13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40</v>
      </c>
      <c r="P4" s="155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25</v>
      </c>
      <c r="B6" s="70" t="s">
        <v>44</v>
      </c>
      <c r="C6" s="23">
        <v>2250</v>
      </c>
      <c r="D6" s="24"/>
      <c r="E6" s="23">
        <f t="shared" ref="E6:F7" si="0">C6-G6</f>
        <v>1975</v>
      </c>
      <c r="F6" s="24">
        <f t="shared" si="0"/>
        <v>0</v>
      </c>
      <c r="G6" s="25">
        <v>275</v>
      </c>
      <c r="H6" s="26"/>
      <c r="I6" s="27">
        <f>G6/C6</f>
        <v>0.12222222222222222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45</v>
      </c>
      <c r="C7" s="23">
        <v>2250</v>
      </c>
      <c r="D7" s="36"/>
      <c r="E7" s="35">
        <f t="shared" si="0"/>
        <v>1925</v>
      </c>
      <c r="F7" s="36">
        <f t="shared" si="0"/>
        <v>0</v>
      </c>
      <c r="G7" s="37">
        <v>325</v>
      </c>
      <c r="H7" s="38"/>
      <c r="I7" s="39">
        <f t="shared" ref="I7:J7" si="1">G7/C7</f>
        <v>0.14444444444444443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28</v>
      </c>
      <c r="B8" s="71" t="s">
        <v>45</v>
      </c>
      <c r="C8" s="35">
        <v>4800</v>
      </c>
      <c r="D8" s="36"/>
      <c r="E8" s="35">
        <f t="shared" ref="E8:E11" si="2">C8-G8</f>
        <v>3465</v>
      </c>
      <c r="F8" s="36">
        <f t="shared" ref="F8:F11" si="3">D8-H8</f>
        <v>0</v>
      </c>
      <c r="G8" s="37">
        <v>1335</v>
      </c>
      <c r="H8" s="38"/>
      <c r="I8" s="39">
        <f t="shared" ref="I8:I9" si="4">G8/C8</f>
        <v>0.27812500000000001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29</v>
      </c>
      <c r="B9" s="71" t="s">
        <v>46</v>
      </c>
      <c r="C9" s="35">
        <v>4000</v>
      </c>
      <c r="D9" s="36"/>
      <c r="E9" s="35">
        <f t="shared" si="2"/>
        <v>2885</v>
      </c>
      <c r="F9" s="36">
        <f t="shared" si="3"/>
        <v>0</v>
      </c>
      <c r="G9" s="37">
        <v>1115</v>
      </c>
      <c r="H9" s="38"/>
      <c r="I9" s="39">
        <f t="shared" si="4"/>
        <v>0.27875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41</v>
      </c>
      <c r="B10" s="102" t="s">
        <v>46</v>
      </c>
      <c r="C10" s="113">
        <v>3800</v>
      </c>
      <c r="D10" s="114"/>
      <c r="E10" s="113">
        <f t="shared" si="2"/>
        <v>3800</v>
      </c>
      <c r="F10" s="114">
        <f t="shared" si="3"/>
        <v>0</v>
      </c>
      <c r="G10" s="103">
        <v>0</v>
      </c>
      <c r="H10" s="104"/>
      <c r="I10" s="105">
        <f>G10/C10</f>
        <v>0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8"/>
      <c r="R10" s="66"/>
    </row>
    <row r="11" spans="1:21" ht="20.100000000000001" hidden="1" customHeight="1" x14ac:dyDescent="0.25">
      <c r="A11" s="73" t="s">
        <v>42</v>
      </c>
      <c r="B11" s="71" t="s">
        <v>46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2" si="6">G11/C11</f>
        <v>#DIV/0!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21" ht="20.100000000000001" hidden="1" customHeight="1" x14ac:dyDescent="0.25">
      <c r="A12" s="73" t="s">
        <v>43</v>
      </c>
      <c r="B12" s="71" t="s">
        <v>47</v>
      </c>
      <c r="C12" s="35"/>
      <c r="D12" s="36"/>
      <c r="E12" s="35">
        <f t="shared" ref="E12" si="8">C12-G12</f>
        <v>0</v>
      </c>
      <c r="F12" s="36">
        <f t="shared" ref="F12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21" ht="20.100000000000001" customHeight="1" thickBot="1" x14ac:dyDescent="0.3">
      <c r="A13" s="73" t="s">
        <v>10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325</v>
      </c>
      <c r="P13" s="51"/>
      <c r="Q13" s="61"/>
      <c r="R13" s="66"/>
    </row>
    <row r="14" spans="1:21" ht="20.100000000000001" customHeight="1" thickBot="1" x14ac:dyDescent="0.3">
      <c r="A14" s="116" t="s">
        <v>30</v>
      </c>
      <c r="B14" s="117"/>
      <c r="C14" s="74">
        <f t="shared" ref="C14:H14" si="10">SUM(C6:C13)</f>
        <v>17100</v>
      </c>
      <c r="D14" s="75">
        <f t="shared" si="10"/>
        <v>0</v>
      </c>
      <c r="E14" s="74">
        <f t="shared" si="10"/>
        <v>14050</v>
      </c>
      <c r="F14" s="75">
        <f t="shared" si="10"/>
        <v>0</v>
      </c>
      <c r="G14" s="76">
        <f t="shared" si="10"/>
        <v>3050</v>
      </c>
      <c r="H14" s="77">
        <f t="shared" si="10"/>
        <v>0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15">
        <f t="shared" si="11"/>
        <v>0</v>
      </c>
      <c r="N14" s="80">
        <f t="shared" si="11"/>
        <v>0</v>
      </c>
      <c r="O14" s="81">
        <f t="shared" si="11"/>
        <v>325</v>
      </c>
      <c r="P14" s="82">
        <f t="shared" si="11"/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31</v>
      </c>
      <c r="B16" s="83"/>
      <c r="C16" s="83"/>
      <c r="D16" s="83"/>
      <c r="F16" s="209" t="s">
        <v>11</v>
      </c>
      <c r="G16" s="210"/>
      <c r="H16" s="183" t="s">
        <v>34</v>
      </c>
      <c r="I16" s="184"/>
      <c r="J16" s="185"/>
      <c r="L16" s="95" t="s">
        <v>36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1" t="s">
        <v>30</v>
      </c>
      <c r="B17" s="202"/>
      <c r="C17" s="86" t="s">
        <v>7</v>
      </c>
      <c r="D17" s="87" t="s">
        <v>8</v>
      </c>
      <c r="F17" s="211"/>
      <c r="G17" s="212"/>
      <c r="H17" s="186"/>
      <c r="I17" s="187"/>
      <c r="J17" s="188"/>
      <c r="L17" s="180" t="s">
        <v>39</v>
      </c>
      <c r="M17" s="180"/>
      <c r="N17" s="180"/>
      <c r="O17" s="180"/>
      <c r="P17" s="98">
        <f>IF(R16=TRUE, 1, 0)</f>
        <v>1</v>
      </c>
    </row>
    <row r="18" spans="1:21" ht="18.75" customHeight="1" x14ac:dyDescent="0.25">
      <c r="A18" s="203" t="s">
        <v>33</v>
      </c>
      <c r="B18" s="204"/>
      <c r="C18" s="88">
        <f>G14+K14</f>
        <v>3050</v>
      </c>
      <c r="D18" s="89">
        <f>H14+L14</f>
        <v>0</v>
      </c>
      <c r="F18" s="132" t="s">
        <v>12</v>
      </c>
      <c r="G18" s="133"/>
      <c r="H18" s="192"/>
      <c r="I18" s="193"/>
      <c r="J18" s="194"/>
      <c r="L18" s="181"/>
      <c r="M18" s="181"/>
      <c r="N18" s="181"/>
      <c r="O18" s="181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205" t="s">
        <v>32</v>
      </c>
      <c r="B19" s="206"/>
      <c r="C19" s="92">
        <f>M14+O14</f>
        <v>325</v>
      </c>
      <c r="D19" s="93">
        <f>N14+P14</f>
        <v>0</v>
      </c>
      <c r="F19" s="134" t="s">
        <v>13</v>
      </c>
      <c r="G19" s="135"/>
      <c r="H19" s="195"/>
      <c r="I19" s="196"/>
      <c r="J19" s="197"/>
      <c r="L19" s="182" t="s">
        <v>37</v>
      </c>
      <c r="M19" s="182"/>
      <c r="N19" s="182"/>
      <c r="O19" s="182"/>
      <c r="P19" s="99" t="e">
        <f>IF(R18=TRUE, 1, 0)</f>
        <v>#DIV/0!</v>
      </c>
    </row>
    <row r="20" spans="1:21" ht="18.75" customHeight="1" thickBot="1" x14ac:dyDescent="0.35">
      <c r="A20" s="207" t="s">
        <v>17</v>
      </c>
      <c r="B20" s="208"/>
      <c r="C20" s="90">
        <f>C18-C19</f>
        <v>2725</v>
      </c>
      <c r="D20" s="91">
        <f>D18-D19</f>
        <v>0</v>
      </c>
      <c r="F20" s="213" t="s">
        <v>14</v>
      </c>
      <c r="G20" s="214"/>
      <c r="H20" s="198"/>
      <c r="I20" s="199"/>
      <c r="J20" s="200"/>
      <c r="L20" s="181"/>
      <c r="M20" s="181"/>
      <c r="N20" s="181"/>
      <c r="O20" s="181"/>
      <c r="P20" s="100"/>
      <c r="R20" s="1" t="e">
        <f>AND(H21&gt;=-0.02, H21&lt;=0.02)</f>
        <v>#DIV/0!</v>
      </c>
    </row>
    <row r="21" spans="1:21" ht="16.5" customHeight="1" thickBot="1" x14ac:dyDescent="0.3">
      <c r="F21" s="148" t="s">
        <v>15</v>
      </c>
      <c r="G21" s="149"/>
      <c r="H21" s="189" t="e">
        <f>AVERAGE(H18:J20)</f>
        <v>#DIV/0!</v>
      </c>
      <c r="I21" s="190"/>
      <c r="J21" s="191"/>
      <c r="L21" s="178" t="s">
        <v>38</v>
      </c>
      <c r="M21" s="178"/>
      <c r="N21" s="178"/>
      <c r="O21" s="178"/>
      <c r="P21" s="94" t="e">
        <f>IF(R20=TRUE, 1, 0)</f>
        <v>#DIV/0!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8"/>
      <c r="M22" s="178"/>
      <c r="N22" s="178"/>
      <c r="O22" s="178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67"/>
    </row>
    <row r="27" spans="1:21" ht="20.100000000000001" customHeight="1" thickBot="1" x14ac:dyDescent="0.3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45" t="s">
        <v>18</v>
      </c>
      <c r="B30" s="146"/>
      <c r="C30" s="146"/>
      <c r="D30" s="146"/>
      <c r="E30" s="146"/>
      <c r="F30" s="147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71" t="s">
        <v>23</v>
      </c>
      <c r="C31" s="172"/>
      <c r="D31" s="126" t="s">
        <v>22</v>
      </c>
      <c r="E31" s="128"/>
      <c r="F31" s="128"/>
      <c r="G31" s="127"/>
      <c r="H31" s="126" t="s">
        <v>19</v>
      </c>
      <c r="I31" s="127"/>
      <c r="J31" s="128" t="s">
        <v>20</v>
      </c>
      <c r="K31" s="128"/>
      <c r="L31" s="129" t="s">
        <v>3</v>
      </c>
      <c r="M31" s="129"/>
      <c r="N31" s="122" t="s">
        <v>4</v>
      </c>
      <c r="O31" s="123"/>
      <c r="P31" s="58" t="s">
        <v>21</v>
      </c>
    </row>
    <row r="32" spans="1:21" ht="18.75" customHeight="1" thickBot="1" x14ac:dyDescent="0.3">
      <c r="A32" s="59" t="s">
        <v>24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57">
        <f t="shared" ref="P32:P40" si="12">L32-N32</f>
        <v>0</v>
      </c>
    </row>
    <row r="33" spans="1:16" ht="18.75" customHeight="1" thickBot="1" x14ac:dyDescent="0.3">
      <c r="A33" s="60" t="s">
        <v>24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57">
        <f t="shared" si="12"/>
        <v>0</v>
      </c>
    </row>
    <row r="34" spans="1:16" ht="19.2" customHeight="1" thickBot="1" x14ac:dyDescent="0.3">
      <c r="A34" s="60" t="s">
        <v>24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57">
        <f t="shared" si="12"/>
        <v>0</v>
      </c>
    </row>
    <row r="35" spans="1:16" ht="19.5" customHeight="1" thickBot="1" x14ac:dyDescent="0.3">
      <c r="A35" s="59" t="s">
        <v>24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57">
        <f t="shared" si="12"/>
        <v>0</v>
      </c>
    </row>
    <row r="36" spans="1:16" ht="19.5" customHeight="1" thickBot="1" x14ac:dyDescent="0.3">
      <c r="A36" s="60" t="s">
        <v>24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57">
        <f t="shared" si="12"/>
        <v>0</v>
      </c>
    </row>
    <row r="37" spans="1:16" ht="19.5" customHeight="1" thickBot="1" x14ac:dyDescent="0.3">
      <c r="A37" s="60" t="s">
        <v>24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57">
        <f t="shared" si="12"/>
        <v>0</v>
      </c>
    </row>
    <row r="38" spans="1:16" ht="19.5" customHeight="1" thickBot="1" x14ac:dyDescent="0.3">
      <c r="A38" s="59" t="s">
        <v>24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57">
        <f t="shared" si="12"/>
        <v>0</v>
      </c>
    </row>
    <row r="39" spans="1:16" ht="19.5" customHeight="1" thickBot="1" x14ac:dyDescent="0.3">
      <c r="A39" s="60" t="s">
        <v>24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57">
        <f t="shared" si="12"/>
        <v>0</v>
      </c>
    </row>
    <row r="40" spans="1:16" ht="18.75" customHeight="1" x14ac:dyDescent="0.25">
      <c r="A40" s="60" t="s">
        <v>24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57">
        <f t="shared" si="1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42DFF08-FE46-40D6-816B-06578DF3C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cp:lastPrinted>2017-11-15T17:23:59Z</cp:lastPrinted>
  <dcterms:created xsi:type="dcterms:W3CDTF">2015-11-16T19:09:52Z</dcterms:created>
  <dcterms:modified xsi:type="dcterms:W3CDTF">2024-07-22T14:33:05Z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