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NIKE UNITE - TULSA OK\"/>
    </mc:Choice>
  </mc:AlternateContent>
  <xr:revisionPtr revIDLastSave="0" documentId="13_ncr:1_{0ABCFF69-2FE9-4FCA-AB36-1204E5C14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<sst xmlns="http://schemas.openxmlformats.org/spreadsheetml/2006/main" count="78" uniqueCount="49">
  <si>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</si>
  <si>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</si>
  <si>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</si>
  <si>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</si>
  <si>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</si>
  <si>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</si>
  <si>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</si>
  <si>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</si>
  <si>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</si>
  <si>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</si>
  <si>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</si>
  <si>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</si>
  <si>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</si>
  <si>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</si>
  <si>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</si>
  <si>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</si>
  <si>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</si>
  <si>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</si>
  <si>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</si>
  <si>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</si>
  <si>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</si>
  <si>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</si>
  <si>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</si>
  <si>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</si>
  <si>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</si>
  <si>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</si>
  <si>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</si>
  <si>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</si>
  <si>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</si>
  <si>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</si>
  <si>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</si>
  <si>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</si>
  <si>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</si>
  <si>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</si>
  <si>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</si>
  <si>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</si>
  <si>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</si>
  <si>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</si>
  <si>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</si>
  <si>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</si>
  <si>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</si>
  <si>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</si>
  <si>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</si>
  <si>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</si>
  <si>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BOH</t>
  </si>
  <si>
    <t>STOCKROOM</t>
  </si>
  <si>
    <t>SALES</t>
  </si>
  <si>
    <t>FRONT SALES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</si>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</sst>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Normal="55" zoomScaleSheetLayoutView="100" workbookViewId="0">
      <selection activeCell="H21" sqref="H21:J2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29" t="s">
        <v>35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27</v>
      </c>
      <c r="J4" s="182"/>
      <c r="K4" s="187" t="s">
        <v>3</v>
      </c>
      <c r="L4" s="188"/>
      <c r="M4" s="185" t="s">
        <v>4</v>
      </c>
      <c r="N4" s="186"/>
      <c r="O4" s="185" t="s">
        <v>40</v>
      </c>
      <c r="P4" s="18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25</v>
      </c>
      <c r="B6" s="70" t="s">
        <v>44</v>
      </c>
      <c r="C6" s="23">
        <v>2250</v>
      </c>
      <c r="D6" s="24">
        <v>2184</v>
      </c>
      <c r="E6" s="23">
        <f t="shared" ref="E6:F7" si="0">C6-G6</f>
        <v>1975</v>
      </c>
      <c r="F6" s="24">
        <f t="shared" si="0"/>
        <v>1900</v>
      </c>
      <c r="G6" s="25">
        <v>275</v>
      </c>
      <c r="H6" s="26">
        <v>284</v>
      </c>
      <c r="I6" s="27">
        <f>G6/C6</f>
        <v>0.12222222222222222</v>
      </c>
      <c r="J6" s="28">
        <f>H6/D6</f>
        <v>0.13003663003663005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45</v>
      </c>
      <c r="C7" s="23">
        <v>2250</v>
      </c>
      <c r="D7" s="36">
        <v>2236</v>
      </c>
      <c r="E7" s="35">
        <f t="shared" si="0"/>
        <v>1925</v>
      </c>
      <c r="F7" s="36">
        <f t="shared" si="0"/>
        <v>1912</v>
      </c>
      <c r="G7" s="37">
        <v>325</v>
      </c>
      <c r="H7" s="38">
        <v>324</v>
      </c>
      <c r="I7" s="39">
        <f t="shared" ref="I7:J7" si="1">G7/C7</f>
        <v>0.14444444444444443</v>
      </c>
      <c r="J7" s="40">
        <f t="shared" si="1"/>
        <v>0.14490161001788909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28</v>
      </c>
      <c r="B8" s="71" t="s">
        <v>45</v>
      </c>
      <c r="C8" s="35">
        <v>4800</v>
      </c>
      <c r="D8" s="36">
        <v>4587</v>
      </c>
      <c r="E8" s="35">
        <f t="shared" ref="E8:E11" si="2">C8-G8</f>
        <v>3465</v>
      </c>
      <c r="F8" s="36">
        <f t="shared" ref="F8:F11" si="3">D8-H8</f>
        <v>2655</v>
      </c>
      <c r="G8" s="37">
        <v>1335</v>
      </c>
      <c r="H8" s="38">
        <v>1932</v>
      </c>
      <c r="I8" s="39">
        <f t="shared" ref="I8:I9" si="4">G8/C8</f>
        <v>0.27812500000000001</v>
      </c>
      <c r="J8" s="40">
        <f t="shared" ref="J8:J9" si="5">H8/D8</f>
        <v>0.421190320470896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29</v>
      </c>
      <c r="B9" s="71" t="s">
        <v>46</v>
      </c>
      <c r="C9" s="35">
        <v>4000</v>
      </c>
      <c r="D9" s="36">
        <v>3754</v>
      </c>
      <c r="E9" s="35">
        <f t="shared" si="2"/>
        <v>2885</v>
      </c>
      <c r="F9" s="36">
        <f t="shared" si="3"/>
        <v>3492</v>
      </c>
      <c r="G9" s="37">
        <v>1115</v>
      </c>
      <c r="H9" s="38">
        <v>262</v>
      </c>
      <c r="I9" s="39">
        <f t="shared" si="4"/>
        <v>0.27875</v>
      </c>
      <c r="J9" s="40">
        <f t="shared" si="5"/>
        <v>6.9792221630261053E-2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41</v>
      </c>
      <c r="B10" s="102" t="s">
        <v>46</v>
      </c>
      <c r="C10" s="113">
        <v>3800</v>
      </c>
      <c r="D10" s="114">
        <v>3740</v>
      </c>
      <c r="E10" s="113">
        <f t="shared" si="2"/>
        <v>3800</v>
      </c>
      <c r="F10" s="114">
        <f t="shared" si="3"/>
        <v>3740</v>
      </c>
      <c r="G10" s="103">
        <v>0</v>
      </c>
      <c r="H10" s="104">
        <v>0</v>
      </c>
      <c r="I10" s="105">
        <f>G10/C10</f>
        <v>0</v>
      </c>
      <c r="J10" s="106">
        <f>H10/D10</f>
        <v>0</v>
      </c>
      <c r="K10" s="107"/>
      <c r="L10" s="108"/>
      <c r="M10" s="109"/>
      <c r="N10" s="110"/>
      <c r="O10" s="111"/>
      <c r="P10" s="112"/>
      <c r="Q10" s="68"/>
      <c r="R10" s="66"/>
    </row>
    <row r="11" spans="1:21" ht="20.100000000000001" hidden="1" customHeight="1" x14ac:dyDescent="0.25">
      <c r="A11" s="73" t="s">
        <v>42</v>
      </c>
      <c r="B11" s="71" t="s">
        <v>46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2" si="6">G11/C11</f>
        <v>#DIV/0!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21" ht="20.100000000000001" hidden="1" customHeight="1" x14ac:dyDescent="0.25">
      <c r="A12" s="73" t="s">
        <v>43</v>
      </c>
      <c r="B12" s="71" t="s">
        <v>47</v>
      </c>
      <c r="C12" s="35"/>
      <c r="D12" s="36"/>
      <c r="E12" s="35">
        <f t="shared" ref="E12" si="8">C12-G12</f>
        <v>0</v>
      </c>
      <c r="F12" s="36">
        <f t="shared" ref="F12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21" ht="20.100000000000001" customHeight="1" thickBot="1" x14ac:dyDescent="0.3">
      <c r="A13" s="73" t="s">
        <v>10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325</v>
      </c>
      <c r="P13" s="51">
        <v>320</v>
      </c>
      <c r="Q13" s="61"/>
      <c r="R13" s="66"/>
    </row>
    <row r="14" spans="1:21" ht="20.100000000000001" customHeight="1" thickBot="1" x14ac:dyDescent="0.3">
      <c r="A14" s="191" t="s">
        <v>30</v>
      </c>
      <c r="B14" s="192"/>
      <c r="C14" s="74">
        <f t="shared" ref="C14:H14" si="10">SUM(C6:C13)</f>
        <v>17100</v>
      </c>
      <c r="D14" s="75">
        <f t="shared" si="10"/>
        <v>16501</v>
      </c>
      <c r="E14" s="74">
        <f t="shared" si="10"/>
        <v>14050</v>
      </c>
      <c r="F14" s="75">
        <f t="shared" si="10"/>
        <v>13699</v>
      </c>
      <c r="G14" s="76">
        <f t="shared" si="10"/>
        <v>3050</v>
      </c>
      <c r="H14" s="77">
        <f t="shared" si="10"/>
        <v>2802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15">
        <f t="shared" si="11"/>
        <v>0</v>
      </c>
      <c r="N14" s="80">
        <f t="shared" si="11"/>
        <v>0</v>
      </c>
      <c r="O14" s="81">
        <f t="shared" si="11"/>
        <v>325</v>
      </c>
      <c r="P14" s="82">
        <f t="shared" si="11"/>
        <v>320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31</v>
      </c>
      <c r="B16" s="83"/>
      <c r="C16" s="83"/>
      <c r="D16" s="83"/>
      <c r="F16" s="159" t="s">
        <v>11</v>
      </c>
      <c r="G16" s="160"/>
      <c r="H16" s="133" t="s">
        <v>34</v>
      </c>
      <c r="I16" s="134"/>
      <c r="J16" s="135"/>
      <c r="L16" s="95" t="s">
        <v>36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1" t="s">
        <v>30</v>
      </c>
      <c r="B17" s="152"/>
      <c r="C17" s="86" t="s">
        <v>7</v>
      </c>
      <c r="D17" s="87" t="s">
        <v>8</v>
      </c>
      <c r="F17" s="161"/>
      <c r="G17" s="162"/>
      <c r="H17" s="136"/>
      <c r="I17" s="137"/>
      <c r="J17" s="138"/>
      <c r="L17" s="130" t="s">
        <v>39</v>
      </c>
      <c r="M17" s="130"/>
      <c r="N17" s="130"/>
      <c r="O17" s="130"/>
      <c r="P17" s="98">
        <f>IF(R16=TRUE, 1, 0)</f>
        <v>1</v>
      </c>
    </row>
    <row r="18" spans="1:21" ht="18.75" customHeight="1" x14ac:dyDescent="0.25">
      <c r="A18" s="153" t="s">
        <v>33</v>
      </c>
      <c r="B18" s="154"/>
      <c r="C18" s="88">
        <f>G14+K14</f>
        <v>3050</v>
      </c>
      <c r="D18" s="89">
        <f>H14+L14</f>
        <v>2802</v>
      </c>
      <c r="F18" s="200" t="s">
        <v>12</v>
      </c>
      <c r="G18" s="201"/>
      <c r="H18" s="142">
        <v>4.7199999999999999E-2</v>
      </c>
      <c r="I18" s="143"/>
      <c r="J18" s="144"/>
      <c r="L18" s="131"/>
      <c r="M18" s="131"/>
      <c r="N18" s="131"/>
      <c r="O18" s="131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55" t="s">
        <v>32</v>
      </c>
      <c r="B19" s="156"/>
      <c r="C19" s="92">
        <f>M14+O14</f>
        <v>325</v>
      </c>
      <c r="D19" s="93">
        <f>N14+P14</f>
        <v>320</v>
      </c>
      <c r="F19" s="202" t="s">
        <v>13</v>
      </c>
      <c r="G19" s="203"/>
      <c r="H19" s="145">
        <v>6.5000000000000002E-2</v>
      </c>
      <c r="I19" s="146"/>
      <c r="J19" s="147"/>
      <c r="L19" s="132" t="s">
        <v>37</v>
      </c>
      <c r="M19" s="132"/>
      <c r="N19" s="132"/>
      <c r="O19" s="132"/>
      <c r="P19" s="99">
        <f>IF(R18=TRUE, 1, 0)</f>
        <v>1</v>
      </c>
    </row>
    <row r="20" spans="1:21" ht="18.75" customHeight="1" thickBot="1" x14ac:dyDescent="0.35">
      <c r="A20" s="157" t="s">
        <v>17</v>
      </c>
      <c r="B20" s="158"/>
      <c r="C20" s="90">
        <f>C18-C19</f>
        <v>2725</v>
      </c>
      <c r="D20" s="91">
        <f>D18-D19</f>
        <v>2482</v>
      </c>
      <c r="F20" s="163" t="s">
        <v>14</v>
      </c>
      <c r="G20" s="164"/>
      <c r="H20" s="148">
        <v>4.8599999999999997E-2</v>
      </c>
      <c r="I20" s="149"/>
      <c r="J20" s="150"/>
      <c r="L20" s="131"/>
      <c r="M20" s="131"/>
      <c r="N20" s="131"/>
      <c r="O20" s="131"/>
      <c r="P20" s="100"/>
      <c r="R20" s="1" t="b">
        <f>AND(H21&gt;=-0.02, H21&lt;=0.02)</f>
        <v>0</v>
      </c>
    </row>
    <row r="21" spans="1:21" ht="16.5" customHeight="1" thickBot="1" x14ac:dyDescent="0.3">
      <c r="F21" s="216" t="s">
        <v>15</v>
      </c>
      <c r="G21" s="217"/>
      <c r="H21" s="139">
        <f>AVERAGE(H18:J20)</f>
        <v>5.3600000000000002E-2</v>
      </c>
      <c r="I21" s="140"/>
      <c r="J21" s="141"/>
      <c r="L21" s="128" t="s">
        <v>38</v>
      </c>
      <c r="M21" s="128"/>
      <c r="N21" s="128"/>
      <c r="O21" s="128"/>
      <c r="P21" s="94">
        <f>IF(R20=TRUE, 1, 0)</f>
        <v>0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8"/>
      <c r="M22" s="128"/>
      <c r="N22" s="128"/>
      <c r="O22" s="128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67"/>
    </row>
    <row r="26" spans="1:21" ht="20.100000000000001" customHeight="1" x14ac:dyDescent="0.25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67"/>
    </row>
    <row r="27" spans="1:21" ht="20.100000000000001" customHeight="1" thickBot="1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13" t="s">
        <v>18</v>
      </c>
      <c r="B30" s="214"/>
      <c r="C30" s="214"/>
      <c r="D30" s="214"/>
      <c r="E30" s="214"/>
      <c r="F30" s="21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68" t="s">
        <v>23</v>
      </c>
      <c r="C31" s="169"/>
      <c r="D31" s="170" t="s">
        <v>22</v>
      </c>
      <c r="E31" s="171"/>
      <c r="F31" s="171"/>
      <c r="G31" s="172"/>
      <c r="H31" s="170" t="s">
        <v>19</v>
      </c>
      <c r="I31" s="172"/>
      <c r="J31" s="171" t="s">
        <v>20</v>
      </c>
      <c r="K31" s="171"/>
      <c r="L31" s="199" t="s">
        <v>3</v>
      </c>
      <c r="M31" s="199"/>
      <c r="N31" s="195" t="s">
        <v>4</v>
      </c>
      <c r="O31" s="196"/>
      <c r="P31" s="58" t="s">
        <v>21</v>
      </c>
    </row>
    <row r="32" spans="1:21" ht="18.75" customHeight="1" thickBot="1" x14ac:dyDescent="0.3">
      <c r="A32" s="59" t="s">
        <v>24</v>
      </c>
      <c r="B32" s="166"/>
      <c r="C32" s="167"/>
      <c r="D32" s="173"/>
      <c r="E32" s="174"/>
      <c r="F32" s="174"/>
      <c r="G32" s="175"/>
      <c r="H32" s="173"/>
      <c r="I32" s="175"/>
      <c r="J32" s="179"/>
      <c r="K32" s="180"/>
      <c r="L32" s="177"/>
      <c r="M32" s="178"/>
      <c r="N32" s="197"/>
      <c r="O32" s="198"/>
      <c r="P32" s="57">
        <f t="shared" ref="P32:P40" si="12">L32-N32</f>
        <v>0</v>
      </c>
    </row>
    <row r="33" spans="1:16" ht="18.75" customHeight="1" thickBot="1" x14ac:dyDescent="0.3">
      <c r="A33" s="60" t="s">
        <v>24</v>
      </c>
      <c r="B33" s="165"/>
      <c r="C33" s="165"/>
      <c r="D33" s="120"/>
      <c r="E33" s="121"/>
      <c r="F33" s="121"/>
      <c r="G33" s="122"/>
      <c r="H33" s="120"/>
      <c r="I33" s="122"/>
      <c r="J33" s="193"/>
      <c r="K33" s="194"/>
      <c r="L33" s="177"/>
      <c r="M33" s="178"/>
      <c r="N33" s="197"/>
      <c r="O33" s="198"/>
      <c r="P33" s="57">
        <f t="shared" si="12"/>
        <v>0</v>
      </c>
    </row>
    <row r="34" spans="1:16" ht="19.2" customHeight="1" thickBot="1" x14ac:dyDescent="0.3">
      <c r="A34" s="60" t="s">
        <v>24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76"/>
      <c r="L34" s="123"/>
      <c r="M34" s="124"/>
      <c r="N34" s="116"/>
      <c r="O34" s="117"/>
      <c r="P34" s="57">
        <f t="shared" si="12"/>
        <v>0</v>
      </c>
    </row>
    <row r="35" spans="1:16" ht="19.5" customHeight="1" thickBot="1" x14ac:dyDescent="0.3">
      <c r="A35" s="59" t="s">
        <v>24</v>
      </c>
      <c r="B35" s="125"/>
      <c r="C35" s="126"/>
      <c r="D35" s="118"/>
      <c r="E35" s="127"/>
      <c r="F35" s="127"/>
      <c r="G35" s="119"/>
      <c r="H35" s="118"/>
      <c r="I35" s="119"/>
      <c r="J35" s="118"/>
      <c r="K35" s="119"/>
      <c r="L35" s="123"/>
      <c r="M35" s="124"/>
      <c r="N35" s="116"/>
      <c r="O35" s="117"/>
      <c r="P35" s="57">
        <f t="shared" si="12"/>
        <v>0</v>
      </c>
    </row>
    <row r="36" spans="1:16" ht="19.5" customHeight="1" thickBot="1" x14ac:dyDescent="0.3">
      <c r="A36" s="60" t="s">
        <v>24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7">
        <f t="shared" si="12"/>
        <v>0</v>
      </c>
    </row>
    <row r="37" spans="1:16" ht="19.5" customHeight="1" thickBot="1" x14ac:dyDescent="0.3">
      <c r="A37" s="60" t="s">
        <v>24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57">
        <f t="shared" si="12"/>
        <v>0</v>
      </c>
    </row>
    <row r="38" spans="1:16" ht="19.5" customHeight="1" thickBot="1" x14ac:dyDescent="0.3">
      <c r="A38" s="59" t="s">
        <v>24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7">
        <f t="shared" si="12"/>
        <v>0</v>
      </c>
    </row>
    <row r="39" spans="1:16" ht="19.5" customHeight="1" thickBot="1" x14ac:dyDescent="0.3">
      <c r="A39" s="60" t="s">
        <v>24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7">
        <f t="shared" si="12"/>
        <v>0</v>
      </c>
    </row>
    <row r="40" spans="1:16" ht="18.75" customHeight="1" x14ac:dyDescent="0.25">
      <c r="A40" s="60" t="s">
        <v>24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7">
        <f t="shared" si="1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DFF08-FE46-40D6-816B-06578DF3C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2024-07-31T14:13:36Z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