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6618/4 ASSET-REPORT DOCS/"/>
    </mc:Choice>
  </mc:AlternateContent>
  <xr:revisionPtr revIDLastSave="42" documentId="13_ncr:1_{B888774D-3C83-41B9-8B1C-1CD895A9BF91}" xr6:coauthVersionLast="47" xr6:coauthVersionMax="47" xr10:uidLastSave="{B7953DD3-8A63-4C47-ADAE-0CD393D5D92A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<sst xmlns="http://schemas.openxmlformats.org/spreadsheetml/2006/main" count="74" uniqueCount="48">
  <si>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</si>
  <si>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</si>
  <si>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</si>
  <si>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</si>
  <si>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</si>
  <si>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</si>
  <si>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</si>
  <si>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</si>
  <si>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</si>
  <si>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</si>
  <si>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</si>
  <si>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</si>
  <si>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</si>
  <si>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</si>
  <si>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</si>
  <si>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</si>
  <si>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</si>
  <si>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</si>
  <si>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</si>
  <si>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</si>
  <si>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</si>
  <si>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</si>
  <si>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</si>
  <si>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</si>
  <si>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</si>
  <si>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</si>
  <si>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</si>
  <si>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</si>
  <si>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</si>
  <si>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</si>
  <si>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</si>
  <si>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</si>
  <si>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</si>
  <si>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</si>
  <si>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</si>
  <si>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</si>
  <si>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</si>
  <si>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</si>
  <si>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</si>
  <si>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</si>
  <si>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</si>
  <si>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 xml:space="preserve">RETAIL </t>
  </si>
  <si>
    <t>EF-3</t>
  </si>
  <si>
    <t xml:space="preserve">RESTROOM </t>
  </si>
  <si>
    <t xml:space="preserve">BOH </t>
  </si>
  <si>
    <t xml:space="preserve">TRASH </t>
  </si>
  <si>
    <t xml:space="preserve">FOOD SERVICE </t>
  </si>
  <si>
    <t xml:space="preserve">FOH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</si>
</sst>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160701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O13" sqref="O13"/>
    </sheetView>
  </sheetViews>
  <sheetFormatPr defaultColWidth="9.1796875" defaultRowHeight="12.5" x14ac:dyDescent="0.25"/>
  <cols>
    <col min="1" max="1" width="10.54296875" style="1" customWidth="1"/>
    <col min="2" max="2" width="12.179687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 t="s">
        <v>46</v>
      </c>
      <c r="C6" s="23">
        <v>4500</v>
      </c>
      <c r="D6" s="24"/>
      <c r="E6" s="23">
        <f t="shared" ref="E6:F7" si="0">C6-G6</f>
        <v>3800</v>
      </c>
      <c r="F6" s="24">
        <f t="shared" si="0"/>
        <v>0</v>
      </c>
      <c r="G6" s="25">
        <v>700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27</v>
      </c>
      <c r="B7" s="73" t="s">
        <v>41</v>
      </c>
      <c r="C7" s="35">
        <v>3400</v>
      </c>
      <c r="D7" s="36"/>
      <c r="E7" s="35">
        <f t="shared" si="0"/>
        <v>3020</v>
      </c>
      <c r="F7" s="36">
        <f t="shared" si="0"/>
        <v>0</v>
      </c>
      <c r="G7" s="37">
        <v>380</v>
      </c>
      <c r="H7" s="38"/>
      <c r="I7" s="39">
        <f t="shared" ref="I7:J7" si="1">G7/C7</f>
        <v>0.11176470588235295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29</v>
      </c>
      <c r="B8" s="73" t="s">
        <v>47</v>
      </c>
      <c r="C8" s="35">
        <v>2400</v>
      </c>
      <c r="D8" s="36"/>
      <c r="E8" s="35">
        <f t="shared" ref="E8" si="2">C8-G8</f>
        <v>2200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10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5"/>
      <c r="N9" s="46"/>
      <c r="O9" s="50">
        <v>375</v>
      </c>
      <c r="P9" s="51"/>
      <c r="Q9" s="63"/>
      <c r="R9" s="68"/>
    </row>
    <row r="10" spans="1:21" ht="20.149999999999999" customHeight="1" x14ac:dyDescent="0.25">
      <c r="A10" s="75" t="s">
        <v>11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0">
        <v>400</v>
      </c>
      <c r="P10" s="51"/>
      <c r="Q10" s="63"/>
      <c r="R10" s="68"/>
    </row>
    <row r="11" spans="1:21" ht="20.149999999999999" customHeight="1" thickBot="1" x14ac:dyDescent="0.3">
      <c r="A11" s="75" t="s">
        <v>42</v>
      </c>
      <c r="B11" s="73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/>
      <c r="Q11" s="63"/>
      <c r="R11" s="68"/>
    </row>
    <row r="12" spans="1:21" ht="20.149999999999999" customHeight="1" thickBot="1" x14ac:dyDescent="0.3">
      <c r="A12" s="179" t="s">
        <v>30</v>
      </c>
      <c r="B12" s="180"/>
      <c r="C12" s="76">
        <f t="shared" ref="C12:H12" si="6">SUM(C6:C11)</f>
        <v>10300</v>
      </c>
      <c r="D12" s="77">
        <f t="shared" si="6"/>
        <v>0</v>
      </c>
      <c r="E12" s="76">
        <f t="shared" si="6"/>
        <v>9020</v>
      </c>
      <c r="F12" s="77">
        <f t="shared" si="6"/>
        <v>0</v>
      </c>
      <c r="G12" s="78">
        <f t="shared" si="6"/>
        <v>1280</v>
      </c>
      <c r="H12" s="79">
        <f t="shared" si="6"/>
        <v>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31</v>
      </c>
      <c r="B14" s="85"/>
      <c r="C14" s="85"/>
      <c r="D14" s="85"/>
      <c r="F14" s="147" t="s">
        <v>12</v>
      </c>
      <c r="G14" s="148"/>
      <c r="H14" s="121" t="s">
        <v>34</v>
      </c>
      <c r="I14" s="122"/>
      <c r="J14" s="12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30</v>
      </c>
      <c r="B15" s="140"/>
      <c r="C15" s="88" t="s">
        <v>7</v>
      </c>
      <c r="D15" s="89" t="s">
        <v>8</v>
      </c>
      <c r="F15" s="149"/>
      <c r="G15" s="150"/>
      <c r="H15" s="124"/>
      <c r="I15" s="125"/>
      <c r="J15" s="126"/>
      <c r="L15" s="118" t="s">
        <v>39</v>
      </c>
      <c r="M15" s="118"/>
      <c r="N15" s="118"/>
      <c r="O15" s="118"/>
      <c r="P15" s="100">
        <f>IF(R14=TRUE, 1, 0)</f>
        <v>1</v>
      </c>
    </row>
    <row r="16" spans="1:21" ht="18.75" customHeight="1" x14ac:dyDescent="0.35">
      <c r="A16" s="141" t="s">
        <v>33</v>
      </c>
      <c r="B16" s="142"/>
      <c r="C16" s="90">
        <f>G12+K12</f>
        <v>1280</v>
      </c>
      <c r="D16" s="91">
        <f>H12+L12</f>
        <v>0</v>
      </c>
      <c r="F16" s="188" t="s">
        <v>13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43" t="s">
        <v>32</v>
      </c>
      <c r="B17" s="144"/>
      <c r="C17" s="94">
        <f>M12+O12</f>
        <v>975</v>
      </c>
      <c r="D17" s="95">
        <f>N12+P12</f>
        <v>0</v>
      </c>
      <c r="F17" s="190" t="s">
        <v>14</v>
      </c>
      <c r="G17" s="191"/>
      <c r="H17" s="133"/>
      <c r="I17" s="134"/>
      <c r="J17" s="135"/>
      <c r="L17" s="120" t="s">
        <v>37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4">
      <c r="A18" s="145" t="s">
        <v>18</v>
      </c>
      <c r="B18" s="146"/>
      <c r="C18" s="92">
        <f>C16-C17</f>
        <v>305</v>
      </c>
      <c r="D18" s="93">
        <f>D16-D17</f>
        <v>0</v>
      </c>
      <c r="F18" s="151" t="s">
        <v>15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3">
      <c r="F19" s="204" t="s">
        <v>16</v>
      </c>
      <c r="G19" s="205"/>
      <c r="H19" s="127" t="e">
        <f>AVERAGE(H16:J18)</f>
        <v>#DIV/0!</v>
      </c>
      <c r="I19" s="128"/>
      <c r="J19" s="129"/>
      <c r="L19" s="116" t="s">
        <v>38</v>
      </c>
      <c r="M19" s="116"/>
      <c r="N19" s="116"/>
      <c r="O19" s="116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49999999999999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49999999999999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01" t="s">
        <v>19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56" t="s">
        <v>24</v>
      </c>
      <c r="C29" s="157"/>
      <c r="D29" s="158" t="s">
        <v>23</v>
      </c>
      <c r="E29" s="159"/>
      <c r="F29" s="159"/>
      <c r="G29" s="160"/>
      <c r="H29" s="158" t="s">
        <v>20</v>
      </c>
      <c r="I29" s="160"/>
      <c r="J29" s="159" t="s">
        <v>21</v>
      </c>
      <c r="K29" s="159"/>
      <c r="L29" s="187" t="s">
        <v>3</v>
      </c>
      <c r="M29" s="187"/>
      <c r="N29" s="183" t="s">
        <v>4</v>
      </c>
      <c r="O29" s="184"/>
      <c r="P29" s="60" t="s">
        <v>22</v>
      </c>
    </row>
    <row r="30" spans="1:18" ht="18.75" customHeight="1" thickBot="1" x14ac:dyDescent="0.3">
      <c r="A30" s="61" t="s">
        <v>25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8"/>
        <v>0</v>
      </c>
    </row>
    <row r="32" spans="1:18" ht="19.149999999999999" customHeight="1" thickBot="1" x14ac:dyDescent="0.3">
      <c r="A32" s="62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8"/>
        <v>0</v>
      </c>
    </row>
    <row r="33" spans="1:16" ht="19.5" customHeight="1" thickBot="1" x14ac:dyDescent="0.3">
      <c r="A33" s="61" t="s">
        <v>25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8"/>
        <v>0</v>
      </c>
    </row>
    <row r="34" spans="1:16" ht="19.5" customHeight="1" thickBot="1" x14ac:dyDescent="0.3">
      <c r="A34" s="62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8"/>
        <v>0</v>
      </c>
    </row>
    <row r="35" spans="1:16" ht="19.5" customHeight="1" thickBot="1" x14ac:dyDescent="0.3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8"/>
        <v>0</v>
      </c>
    </row>
    <row r="36" spans="1:16" ht="19.5" customHeight="1" thickBot="1" x14ac:dyDescent="0.3">
      <c r="A36" s="61" t="s">
        <v>25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8"/>
        <v>0</v>
      </c>
    </row>
    <row r="37" spans="1:16" ht="19.5" customHeight="1" thickBot="1" x14ac:dyDescent="0.3">
      <c r="A37" s="62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8"/>
        <v>0</v>
      </c>
    </row>
    <row r="38" spans="1:16" ht="18.75" customHeight="1" x14ac:dyDescent="0.25">
      <c r="A38" s="62" t="s">
        <v>25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D345AD-647B-40F8-80D3-8561C18A0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2025-12-17T17:41:45Z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