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weetgreen/SG (DET) Ann Arbor MI/2 PROJECT DOCUMENTS/"/>
    </mc:Choice>
  </mc:AlternateContent>
  <xr:revisionPtr revIDLastSave="16" documentId="13_ncr:1_{12004F37-3136-4A85-B841-60C4D2AFD9D4}" xr6:coauthVersionLast="47" xr6:coauthVersionMax="47" xr10:uidLastSave="{B80F1D11-BAB7-4963-9527-27492A77222C}"/>
  <bookViews>
    <workbookView xWindow="-165" yWindow="-165" windowWidth="29130" windowHeight="1593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<sst xmlns="http://schemas.openxmlformats.org/spreadsheetml/2006/main" count="72" uniqueCount="45">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</sst>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55" zoomScaleSheetLayoutView="85" workbookViewId="0">
      <selection activeCell="B6" sqref="B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 t="s">
        <v>41</v>
      </c>
      <c r="C6" s="23">
        <v>1425</v>
      </c>
      <c r="D6" s="24"/>
      <c r="E6" s="23">
        <f t="shared" ref="E6:F7" si="0">C6-G6</f>
        <v>1275</v>
      </c>
      <c r="F6" s="24">
        <f t="shared" si="0"/>
        <v>0</v>
      </c>
      <c r="G6" s="25">
        <v>150</v>
      </c>
      <c r="H6" s="26"/>
      <c r="I6" s="27">
        <f>G6/C6</f>
        <v>0.10526315789473684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 t="s">
        <v>41</v>
      </c>
      <c r="C7" s="35">
        <v>1400</v>
      </c>
      <c r="D7" s="36"/>
      <c r="E7" s="35">
        <f t="shared" si="0"/>
        <v>1250</v>
      </c>
      <c r="F7" s="36">
        <f t="shared" si="0"/>
        <v>0</v>
      </c>
      <c r="G7" s="37">
        <v>150</v>
      </c>
      <c r="H7" s="38"/>
      <c r="I7" s="39">
        <f t="shared" ref="I7:J7" si="1">G7/C7</f>
        <v>0.10714285714285714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29</v>
      </c>
      <c r="B8" s="73" t="s">
        <v>42</v>
      </c>
      <c r="C8" s="35">
        <v>3000</v>
      </c>
      <c r="D8" s="36"/>
      <c r="E8" s="35">
        <f t="shared" ref="E8" si="2">C8-G8</f>
        <v>2250</v>
      </c>
      <c r="F8" s="36">
        <f t="shared" ref="F8" si="3">D8-H8</f>
        <v>0</v>
      </c>
      <c r="G8" s="37">
        <v>750</v>
      </c>
      <c r="H8" s="38"/>
      <c r="I8" s="39">
        <f t="shared" ref="I8" si="4">G8/C8</f>
        <v>0.25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">
      <c r="A9" s="75" t="s">
        <v>10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705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11</v>
      </c>
      <c r="B10" s="73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30</v>
      </c>
      <c r="B11" s="180"/>
      <c r="C11" s="76">
        <f>SUM(C6:C10)</f>
        <v>5825</v>
      </c>
      <c r="D11" s="77">
        <f>SUM(D6:D10)</f>
        <v>0</v>
      </c>
      <c r="E11" s="76">
        <f>SUM(E6:E10)</f>
        <v>4775</v>
      </c>
      <c r="F11" s="77">
        <f>SUM(F6:F10)</f>
        <v>0</v>
      </c>
      <c r="G11" s="78">
        <f>SUM(G6:G10)</f>
        <v>1050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705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31</v>
      </c>
      <c r="B13" s="85"/>
      <c r="C13" s="85"/>
      <c r="D13" s="85"/>
      <c r="F13" s="147" t="s">
        <v>12</v>
      </c>
      <c r="G13" s="148"/>
      <c r="H13" s="121" t="s">
        <v>34</v>
      </c>
      <c r="I13" s="122"/>
      <c r="J13" s="123"/>
      <c r="L13" s="97" t="s">
        <v>36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30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39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33</v>
      </c>
      <c r="B15" s="142"/>
      <c r="C15" s="90">
        <f>G11+K11</f>
        <v>1050</v>
      </c>
      <c r="D15" s="91">
        <f>H11+L11</f>
        <v>0</v>
      </c>
      <c r="F15" s="188" t="s">
        <v>13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43" t="s">
        <v>32</v>
      </c>
      <c r="B16" s="144"/>
      <c r="C16" s="94">
        <f>M11+O11</f>
        <v>855</v>
      </c>
      <c r="D16" s="95">
        <f>N11+P11</f>
        <v>0</v>
      </c>
      <c r="F16" s="190" t="s">
        <v>14</v>
      </c>
      <c r="G16" s="191"/>
      <c r="H16" s="133"/>
      <c r="I16" s="134"/>
      <c r="J16" s="135"/>
      <c r="L16" s="120" t="s">
        <v>37</v>
      </c>
      <c r="M16" s="120"/>
      <c r="N16" s="120"/>
      <c r="O16" s="120"/>
      <c r="P16" s="101">
        <f>IF(R15=TRUE, 1, 0)</f>
        <v>1</v>
      </c>
    </row>
    <row r="17" spans="1:18" ht="18.75" customHeight="1" thickBot="1" x14ac:dyDescent="0.3">
      <c r="A17" s="145" t="s">
        <v>18</v>
      </c>
      <c r="B17" s="146"/>
      <c r="C17" s="92">
        <f>C15-C16</f>
        <v>195</v>
      </c>
      <c r="D17" s="93">
        <f>D15-D16</f>
        <v>0</v>
      </c>
      <c r="F17" s="151" t="s">
        <v>15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b">
        <f>AND(H18&gt;=-0.02, H18&lt;=0.02)</f>
        <v>1</v>
      </c>
    </row>
    <row r="18" spans="1:18" ht="16.5" customHeight="1" thickBot="1" x14ac:dyDescent="0.25">
      <c r="F18" s="204" t="s">
        <v>16</v>
      </c>
      <c r="G18" s="205"/>
      <c r="H18" s="127">
        <v>6.0000000000000001E-3</v>
      </c>
      <c r="I18" s="128"/>
      <c r="J18" s="129"/>
      <c r="L18" s="116" t="s">
        <v>38</v>
      </c>
      <c r="M18" s="116"/>
      <c r="N18" s="116"/>
      <c r="O18" s="116"/>
      <c r="P18" s="96">
        <f>IF(R17=TRUE, 1, 0)</f>
        <v>1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19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24</v>
      </c>
      <c r="C28" s="157"/>
      <c r="D28" s="158" t="s">
        <v>23</v>
      </c>
      <c r="E28" s="159"/>
      <c r="F28" s="159"/>
      <c r="G28" s="160"/>
      <c r="H28" s="158" t="s">
        <v>20</v>
      </c>
      <c r="I28" s="160"/>
      <c r="J28" s="159" t="s">
        <v>21</v>
      </c>
      <c r="K28" s="159"/>
      <c r="L28" s="187" t="s">
        <v>3</v>
      </c>
      <c r="M28" s="187"/>
      <c r="N28" s="183" t="s">
        <v>4</v>
      </c>
      <c r="O28" s="184"/>
      <c r="P28" s="60" t="s">
        <v>22</v>
      </c>
    </row>
    <row r="29" spans="1:18" ht="18.75" customHeight="1" thickBot="1" x14ac:dyDescent="0.25">
      <c r="A29" s="61" t="s">
        <v>25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6">L29-N29</f>
        <v>0</v>
      </c>
    </row>
    <row r="30" spans="1:18" ht="18.75" customHeight="1" thickBot="1" x14ac:dyDescent="0.25">
      <c r="A30" s="62" t="s">
        <v>25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6"/>
        <v>0</v>
      </c>
    </row>
    <row r="31" spans="1:18" ht="19.149999999999999" customHeight="1" thickBot="1" x14ac:dyDescent="0.25">
      <c r="A31" s="62" t="s">
        <v>25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6"/>
        <v>0</v>
      </c>
    </row>
    <row r="32" spans="1:18" ht="19.5" customHeight="1" thickBot="1" x14ac:dyDescent="0.25">
      <c r="A32" s="61" t="s">
        <v>25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6"/>
        <v>0</v>
      </c>
    </row>
    <row r="33" spans="1:16" ht="19.5" customHeight="1" thickBot="1" x14ac:dyDescent="0.25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6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6"/>
        <v>0</v>
      </c>
    </row>
    <row r="35" spans="1:16" ht="19.5" customHeight="1" thickBot="1" x14ac:dyDescent="0.25">
      <c r="A35" s="61" t="s">
        <v>25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6"/>
        <v>0</v>
      </c>
    </row>
    <row r="36" spans="1:16" ht="19.5" customHeight="1" thickBo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6"/>
        <v>0</v>
      </c>
    </row>
    <row r="37" spans="1:16" ht="18.75" customHeight="1" x14ac:dyDescent="0.2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6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51A93-4A5C-4F74-9CAC-8423695DCCB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B9947DE-A911-4F5F-AAD4-CB0AECCC3A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08983-CF7C-47AC-A358-CBBDDAEE6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2022-12-19T17:07:50Z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