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F3F3DAC0-9261-4CB5-A439-3B0F79D894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<sst xmlns="http://schemas.openxmlformats.org/spreadsheetml/2006/main" count="79" uniqueCount="52">
  <si>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</si>
  <si>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</si>
  <si>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</si>
  <si>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</si>
  <si>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</si>
  <si>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</si>
  <si>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</si>
  <si>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</si>
  <si>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</si>
  <si>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</si>
  <si>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</si>
  <si>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</si>
  <si>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</si>
  <si>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</si>
  <si>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</si>
  <si>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</si>
  <si>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</si>
  <si>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</si>
  <si>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</si>
  <si>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</si>
  <si>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</si>
  <si>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</si>
  <si>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</si>
  <si>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</si>
  <si>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</si>
  <si>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</si>
  <si>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</si>
  <si>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</si>
  <si>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</si>
  <si>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</si>
  <si>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</si>
  <si>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</si>
  <si>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</si>
  <si>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</si>
  <si>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</si>
  <si>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</si>
  <si>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</si>
  <si>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</si>
  <si>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</si>
  <si>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</si>
  <si>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</si>
  <si>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</si>
  <si>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</si>
  <si>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</si>
  <si>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I</t>
  </si>
  <si>
    <t>DINING II</t>
  </si>
  <si>
    <t>MUA-2</t>
  </si>
  <si>
    <t>KEF-1</t>
  </si>
  <si>
    <t>KEF-2</t>
  </si>
  <si>
    <t>KEF-3</t>
  </si>
  <si>
    <t>KEF-4</t>
  </si>
  <si>
    <t>KEF-5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</si>
</sst>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P17" sqref="P1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x14ac:dyDescent="0.25">
      <c r="A6" s="75" t="s">
        <v>13</v>
      </c>
      <c r="B6" s="73" t="s">
        <v>44</v>
      </c>
      <c r="C6" s="23">
        <v>8000</v>
      </c>
      <c r="D6" s="24"/>
      <c r="E6" s="23">
        <f t="shared" ref="E6:F7" si="0">C6-G6</f>
        <v>6200</v>
      </c>
      <c r="F6" s="24">
        <f t="shared" si="0"/>
        <v>0</v>
      </c>
      <c r="G6" s="25">
        <v>1800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14</v>
      </c>
      <c r="B7" s="74" t="s">
        <v>45</v>
      </c>
      <c r="C7" s="35">
        <v>10000</v>
      </c>
      <c r="D7" s="36"/>
      <c r="E7" s="35">
        <f t="shared" si="0"/>
        <v>7600</v>
      </c>
      <c r="F7" s="36">
        <f t="shared" si="0"/>
        <v>0</v>
      </c>
      <c r="G7" s="37">
        <v>2400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15</v>
      </c>
      <c r="B8" s="74" t="s">
        <v>43</v>
      </c>
      <c r="C8" s="35">
        <v>10000</v>
      </c>
      <c r="D8" s="36"/>
      <c r="E8" s="35">
        <f t="shared" ref="E8" si="2">C8-G8</f>
        <v>7600</v>
      </c>
      <c r="F8" s="36">
        <f t="shared" ref="F8" si="3">D8-H8</f>
        <v>0</v>
      </c>
      <c r="G8" s="37">
        <v>2400</v>
      </c>
      <c r="H8" s="38"/>
      <c r="I8" s="39">
        <f t="shared" ref="I8" si="4">G8/C8</f>
        <v>0.24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 x14ac:dyDescent="0.25">
      <c r="A9" s="76" t="s">
        <v>16</v>
      </c>
      <c r="B9" s="74"/>
      <c r="C9" s="47"/>
      <c r="D9" s="48"/>
      <c r="E9" s="47" t="s">
        <v>17</v>
      </c>
      <c r="F9" s="48"/>
      <c r="G9" s="41"/>
      <c r="H9" s="42"/>
      <c r="I9" s="49"/>
      <c r="J9" s="42"/>
      <c r="K9" s="37">
        <v>7095</v>
      </c>
      <c r="L9" s="38"/>
      <c r="M9" s="43"/>
      <c r="N9" s="44"/>
      <c r="O9" s="45"/>
      <c r="P9" s="46"/>
      <c r="Q9" s="55"/>
      <c r="R9" s="69"/>
    </row>
    <row r="10" spans="1:18" ht="20.100000000000001" customHeight="1" x14ac:dyDescent="0.25">
      <c r="A10" s="76" t="s">
        <v>46</v>
      </c>
      <c r="B10" s="74"/>
      <c r="C10" s="47"/>
      <c r="D10" s="48"/>
      <c r="E10" s="47" t="s">
        <v>17</v>
      </c>
      <c r="F10" s="48"/>
      <c r="G10" s="41"/>
      <c r="H10" s="42"/>
      <c r="I10" s="49"/>
      <c r="J10" s="42"/>
      <c r="K10" s="37">
        <v>6240</v>
      </c>
      <c r="L10" s="38"/>
      <c r="M10" s="43"/>
      <c r="N10" s="44"/>
      <c r="O10" s="45"/>
      <c r="P10" s="46"/>
      <c r="Q10" s="55"/>
      <c r="R10" s="69"/>
    </row>
    <row r="11" spans="1:18" ht="20.100000000000001" customHeight="1" x14ac:dyDescent="0.25">
      <c r="A11" s="76" t="s">
        <v>47</v>
      </c>
      <c r="B11" s="74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4730</v>
      </c>
      <c r="N11" s="51"/>
      <c r="O11" s="45"/>
      <c r="P11" s="46"/>
      <c r="Q11" s="64"/>
      <c r="R11" s="69"/>
    </row>
    <row r="12" spans="1:18" ht="20.100000000000001" customHeight="1" x14ac:dyDescent="0.25">
      <c r="A12" s="76" t="s">
        <v>48</v>
      </c>
      <c r="B12" s="74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4730</v>
      </c>
      <c r="N12" s="51"/>
      <c r="O12" s="45"/>
      <c r="P12" s="46"/>
      <c r="Q12" s="64"/>
      <c r="R12" s="69"/>
    </row>
    <row r="13" spans="1:18" ht="20.100000000000001" customHeight="1" x14ac:dyDescent="0.25">
      <c r="A13" s="76" t="s">
        <v>49</v>
      </c>
      <c r="B13" s="74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4800</v>
      </c>
      <c r="N13" s="51"/>
      <c r="O13" s="45"/>
      <c r="P13" s="46"/>
      <c r="Q13" s="64"/>
      <c r="R13" s="69"/>
    </row>
    <row r="14" spans="1:18" ht="20.100000000000001" customHeight="1" x14ac:dyDescent="0.25">
      <c r="A14" s="76" t="s">
        <v>50</v>
      </c>
      <c r="B14" s="74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3000</v>
      </c>
      <c r="N14" s="51"/>
      <c r="O14" s="45"/>
      <c r="P14" s="46"/>
      <c r="Q14" s="64"/>
      <c r="R14" s="69"/>
    </row>
    <row r="15" spans="1:18" ht="20.100000000000001" customHeight="1" x14ac:dyDescent="0.25">
      <c r="A15" s="76" t="s">
        <v>51</v>
      </c>
      <c r="B15" s="74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1100</v>
      </c>
      <c r="N15" s="51"/>
      <c r="O15" s="45"/>
      <c r="P15" s="46"/>
      <c r="Q15" s="64"/>
      <c r="R15" s="69"/>
    </row>
    <row r="16" spans="1:18" ht="20.100000000000001" customHeight="1" x14ac:dyDescent="0.25">
      <c r="A16" s="76" t="s">
        <v>18</v>
      </c>
      <c r="B16" s="74"/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750</v>
      </c>
      <c r="P16" s="54"/>
      <c r="Q16" s="64"/>
      <c r="R16" s="69"/>
    </row>
    <row r="17" spans="1:21" ht="20.100000000000001" customHeight="1" thickBot="1" x14ac:dyDescent="0.3">
      <c r="A17" s="76" t="s">
        <v>19</v>
      </c>
      <c r="B17" s="74"/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125</v>
      </c>
      <c r="P17" s="54"/>
      <c r="Q17" s="64"/>
      <c r="R17" s="69"/>
    </row>
    <row r="18" spans="1:21" ht="20.100000000000001" customHeight="1" thickBot="1" x14ac:dyDescent="0.3">
      <c r="A18" s="105" t="s">
        <v>20</v>
      </c>
      <c r="B18" s="106"/>
      <c r="C18" s="77">
        <f>SUM(C6:C17)</f>
        <v>28000</v>
      </c>
      <c r="D18" s="78">
        <f>SUM(D6:D17)</f>
        <v>0</v>
      </c>
      <c r="E18" s="77">
        <f>SUM(E6:E17)</f>
        <v>21400</v>
      </c>
      <c r="F18" s="78">
        <f>SUM(F6:F17)</f>
        <v>0</v>
      </c>
      <c r="G18" s="79">
        <f>SUM(G6:G17)</f>
        <v>6600</v>
      </c>
      <c r="H18" s="80">
        <f>SUM(H6:H17)</f>
        <v>0</v>
      </c>
      <c r="I18" s="81"/>
      <c r="J18" s="82"/>
      <c r="K18" s="79">
        <f>SUM(K6:K17)</f>
        <v>13335</v>
      </c>
      <c r="L18" s="80">
        <f>SUM(L6:L17)</f>
        <v>0</v>
      </c>
      <c r="M18" s="104">
        <f>SUM(M6:M17)</f>
        <v>18360</v>
      </c>
      <c r="N18" s="83">
        <f>SUM(N6:N17)</f>
        <v>0</v>
      </c>
      <c r="O18" s="84">
        <f>SUM(O6:O17)</f>
        <v>875</v>
      </c>
      <c r="P18" s="85">
        <f>SUM(P6:P17)</f>
        <v>0</v>
      </c>
      <c r="Q18" s="55"/>
      <c r="R18" s="69"/>
    </row>
    <row r="19" spans="1:21" ht="20.100000000000001" customHeight="1" thickBot="1" x14ac:dyDescent="0.3">
      <c r="A19" s="66"/>
      <c r="B19" s="56"/>
      <c r="C19" s="56"/>
      <c r="D19" s="56"/>
      <c r="E19" s="56"/>
      <c r="F19" s="67"/>
      <c r="G19" s="67"/>
      <c r="H19" s="72"/>
      <c r="I19" s="72"/>
      <c r="J19" s="67"/>
      <c r="K19" s="67"/>
      <c r="L19" s="68"/>
      <c r="M19" s="68"/>
      <c r="N19" s="68"/>
      <c r="O19" s="68"/>
      <c r="P19" s="55"/>
      <c r="Q19" s="69"/>
    </row>
    <row r="20" spans="1:21" ht="20.100000000000001" customHeight="1" thickBot="1" x14ac:dyDescent="0.3">
      <c r="A20" s="99" t="s">
        <v>21</v>
      </c>
      <c r="B20" s="86"/>
      <c r="C20" s="86"/>
      <c r="D20" s="86"/>
      <c r="F20" s="198" t="s">
        <v>22</v>
      </c>
      <c r="G20" s="199"/>
      <c r="H20" s="172" t="s">
        <v>23</v>
      </c>
      <c r="I20" s="173"/>
      <c r="J20" s="174"/>
      <c r="L20" s="98" t="s">
        <v>24</v>
      </c>
      <c r="M20" s="87"/>
      <c r="N20" s="87"/>
      <c r="O20" s="87"/>
      <c r="P20" s="87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90" t="s">
        <v>20</v>
      </c>
      <c r="B21" s="191"/>
      <c r="C21" s="89" t="s">
        <v>11</v>
      </c>
      <c r="D21" s="90" t="s">
        <v>12</v>
      </c>
      <c r="F21" s="200"/>
      <c r="G21" s="201"/>
      <c r="H21" s="175"/>
      <c r="I21" s="176"/>
      <c r="J21" s="177"/>
      <c r="L21" s="169" t="s">
        <v>25</v>
      </c>
      <c r="M21" s="169"/>
      <c r="N21" s="169"/>
      <c r="O21" s="169"/>
      <c r="P21" s="101">
        <f>IF(R20=TRUE, 1, 0)</f>
        <v>1</v>
      </c>
    </row>
    <row r="22" spans="1:21" ht="18.75" customHeight="1" x14ac:dyDescent="0.25">
      <c r="A22" s="192" t="s">
        <v>26</v>
      </c>
      <c r="B22" s="193"/>
      <c r="C22" s="91">
        <f>G18+K18</f>
        <v>19935</v>
      </c>
      <c r="D22" s="92">
        <f>H18+L18</f>
        <v>0</v>
      </c>
      <c r="F22" s="121" t="s">
        <v>27</v>
      </c>
      <c r="G22" s="122"/>
      <c r="H22" s="181"/>
      <c r="I22" s="182"/>
      <c r="J22" s="183"/>
      <c r="L22" s="170"/>
      <c r="M22" s="170"/>
      <c r="N22" s="170"/>
      <c r="O22" s="170"/>
      <c r="P22" s="103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94" t="s">
        <v>28</v>
      </c>
      <c r="B23" s="195"/>
      <c r="C23" s="95">
        <f>M18+O18</f>
        <v>19235</v>
      </c>
      <c r="D23" s="96">
        <f>N18+P18</f>
        <v>0</v>
      </c>
      <c r="F23" s="123" t="s">
        <v>29</v>
      </c>
      <c r="G23" s="124"/>
      <c r="H23" s="184"/>
      <c r="I23" s="185"/>
      <c r="J23" s="186"/>
      <c r="L23" s="171" t="s">
        <v>30</v>
      </c>
      <c r="M23" s="171"/>
      <c r="N23" s="171"/>
      <c r="O23" s="171"/>
      <c r="P23" s="102" t="e">
        <f>IF(R22=TRUE, 1, 0)</f>
        <v>#DIV/0!</v>
      </c>
    </row>
    <row r="24" spans="1:21" ht="18.75" customHeight="1" thickBot="1" x14ac:dyDescent="0.35">
      <c r="A24" s="196" t="s">
        <v>31</v>
      </c>
      <c r="B24" s="197"/>
      <c r="C24" s="93">
        <f>C22-C23</f>
        <v>700</v>
      </c>
      <c r="D24" s="94">
        <f>D22-D23</f>
        <v>0</v>
      </c>
      <c r="F24" s="202" t="s">
        <v>32</v>
      </c>
      <c r="G24" s="203"/>
      <c r="H24" s="187"/>
      <c r="I24" s="188"/>
      <c r="J24" s="189"/>
      <c r="L24" s="170"/>
      <c r="M24" s="170"/>
      <c r="N24" s="170"/>
      <c r="O24" s="170"/>
      <c r="P24" s="103"/>
      <c r="R24" s="1" t="e">
        <f>AND(H25&gt;=-0.02, H25&lt;=0.02)</f>
        <v>#DIV/0!</v>
      </c>
    </row>
    <row r="25" spans="1:21" ht="16.5" customHeight="1" thickBot="1" x14ac:dyDescent="0.3">
      <c r="F25" s="137" t="s">
        <v>33</v>
      </c>
      <c r="G25" s="138"/>
      <c r="H25" s="178" t="e">
        <f>AVERAGE(H22:J24)</f>
        <v>#DIV/0!</v>
      </c>
      <c r="I25" s="179"/>
      <c r="J25" s="180"/>
      <c r="L25" s="167" t="s">
        <v>34</v>
      </c>
      <c r="M25" s="167"/>
      <c r="N25" s="167"/>
      <c r="O25" s="167"/>
      <c r="P25" s="97" t="e">
        <f>IF(R24=TRUE, 1, 0)</f>
        <v>#DIV/0!</v>
      </c>
    </row>
    <row r="26" spans="1:21" ht="13.6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67"/>
      <c r="M26" s="167"/>
      <c r="N26" s="167"/>
      <c r="O26" s="167"/>
      <c r="P26" s="100"/>
    </row>
    <row r="27" spans="1:21" ht="13.6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8"/>
      <c r="M27" s="58"/>
      <c r="N27" s="59"/>
      <c r="O27" s="59"/>
      <c r="P27" s="7"/>
      <c r="Q27" s="7"/>
    </row>
    <row r="28" spans="1:21" ht="13.5" customHeight="1" thickBot="1" x14ac:dyDescent="0.3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7"/>
      <c r="Q29" s="70"/>
    </row>
    <row r="30" spans="1:21" ht="20.100000000000001" customHeight="1" x14ac:dyDescent="0.25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  <c r="Q30" s="70"/>
    </row>
    <row r="31" spans="1:21" ht="20.100000000000001" customHeight="1" thickBot="1" x14ac:dyDescent="0.3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3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34" t="s">
        <v>36</v>
      </c>
      <c r="B34" s="135"/>
      <c r="C34" s="135"/>
      <c r="D34" s="135"/>
      <c r="E34" s="135"/>
      <c r="F34" s="136"/>
      <c r="G34" s="56"/>
      <c r="H34" s="56"/>
      <c r="I34" s="56"/>
      <c r="J34" s="56"/>
      <c r="K34" s="56"/>
      <c r="L34" s="56"/>
      <c r="M34" s="56"/>
      <c r="N34" s="56"/>
      <c r="O34" s="56"/>
      <c r="P34" s="55"/>
      <c r="Q34" s="57"/>
    </row>
    <row r="35" spans="1:17" ht="19.2" customHeight="1" thickBot="1" x14ac:dyDescent="0.3">
      <c r="A35" s="5" t="s">
        <v>9</v>
      </c>
      <c r="B35" s="160" t="s">
        <v>37</v>
      </c>
      <c r="C35" s="161"/>
      <c r="D35" s="115" t="s">
        <v>38</v>
      </c>
      <c r="E35" s="117"/>
      <c r="F35" s="117"/>
      <c r="G35" s="116"/>
      <c r="H35" s="115" t="s">
        <v>39</v>
      </c>
      <c r="I35" s="116"/>
      <c r="J35" s="117" t="s">
        <v>40</v>
      </c>
      <c r="K35" s="117"/>
      <c r="L35" s="118" t="s">
        <v>6</v>
      </c>
      <c r="M35" s="118"/>
      <c r="N35" s="111" t="s">
        <v>7</v>
      </c>
      <c r="O35" s="112"/>
      <c r="P35" s="61" t="s">
        <v>41</v>
      </c>
    </row>
    <row r="36" spans="1:17" ht="18.75" customHeight="1" thickBot="1" x14ac:dyDescent="0.3">
      <c r="A36" s="62" t="s">
        <v>42</v>
      </c>
      <c r="B36" s="158"/>
      <c r="C36" s="159"/>
      <c r="D36" s="150"/>
      <c r="E36" s="164"/>
      <c r="F36" s="164"/>
      <c r="G36" s="151"/>
      <c r="H36" s="150"/>
      <c r="I36" s="151"/>
      <c r="J36" s="152"/>
      <c r="K36" s="153"/>
      <c r="L36" s="109"/>
      <c r="M36" s="110"/>
      <c r="N36" s="113"/>
      <c r="O36" s="114"/>
      <c r="P36" s="60">
        <f t="shared" ref="P36:P44" si="6">L36-N36</f>
        <v>0</v>
      </c>
    </row>
    <row r="37" spans="1:17" ht="18.75" customHeight="1" thickBot="1" x14ac:dyDescent="0.3">
      <c r="A37" s="63" t="s">
        <v>42</v>
      </c>
      <c r="B37" s="157"/>
      <c r="C37" s="157"/>
      <c r="D37" s="119"/>
      <c r="E37" s="156"/>
      <c r="F37" s="156"/>
      <c r="G37" s="120"/>
      <c r="H37" s="119"/>
      <c r="I37" s="120"/>
      <c r="J37" s="107"/>
      <c r="K37" s="108"/>
      <c r="L37" s="109"/>
      <c r="M37" s="110"/>
      <c r="N37" s="113"/>
      <c r="O37" s="114"/>
      <c r="P37" s="60">
        <f t="shared" si="6"/>
        <v>0</v>
      </c>
    </row>
    <row r="38" spans="1:17" ht="19.2" customHeight="1" thickBot="1" x14ac:dyDescent="0.3">
      <c r="A38" s="63" t="s">
        <v>42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49"/>
      <c r="L38" s="154"/>
      <c r="M38" s="155"/>
      <c r="N38" s="165"/>
      <c r="O38" s="166"/>
      <c r="P38" s="60">
        <f t="shared" si="6"/>
        <v>0</v>
      </c>
    </row>
    <row r="39" spans="1:17" ht="19.5" customHeight="1" thickBot="1" x14ac:dyDescent="0.3">
      <c r="A39" s="62" t="s">
        <v>42</v>
      </c>
      <c r="B39" s="204"/>
      <c r="C39" s="205"/>
      <c r="D39" s="162"/>
      <c r="E39" s="206"/>
      <c r="F39" s="206"/>
      <c r="G39" s="163"/>
      <c r="H39" s="162"/>
      <c r="I39" s="163"/>
      <c r="J39" s="162"/>
      <c r="K39" s="163"/>
      <c r="L39" s="154"/>
      <c r="M39" s="155"/>
      <c r="N39" s="165"/>
      <c r="O39" s="166"/>
      <c r="P39" s="60">
        <f t="shared" si="6"/>
        <v>0</v>
      </c>
    </row>
    <row r="40" spans="1:17" ht="19.5" customHeight="1" thickBot="1" x14ac:dyDescent="0.3">
      <c r="A40" s="63" t="s">
        <v>42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6"/>
        <v>0</v>
      </c>
    </row>
    <row r="41" spans="1:17" ht="19.5" customHeight="1" thickBot="1" x14ac:dyDescent="0.3">
      <c r="A41" s="63" t="s">
        <v>42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60">
        <f t="shared" si="6"/>
        <v>0</v>
      </c>
    </row>
    <row r="42" spans="1:17" ht="19.5" customHeight="1" thickBot="1" x14ac:dyDescent="0.3">
      <c r="A42" s="62" t="s">
        <v>42</v>
      </c>
      <c r="B42" s="204"/>
      <c r="C42" s="205"/>
      <c r="D42" s="162"/>
      <c r="E42" s="206"/>
      <c r="F42" s="206"/>
      <c r="G42" s="163"/>
      <c r="H42" s="162"/>
      <c r="I42" s="163"/>
      <c r="J42" s="162"/>
      <c r="K42" s="163"/>
      <c r="L42" s="154"/>
      <c r="M42" s="155"/>
      <c r="N42" s="165"/>
      <c r="O42" s="166"/>
      <c r="P42" s="60">
        <f t="shared" si="6"/>
        <v>0</v>
      </c>
    </row>
    <row r="43" spans="1:17" ht="19.5" customHeight="1" thickBot="1" x14ac:dyDescent="0.3">
      <c r="A43" s="63" t="s">
        <v>42</v>
      </c>
      <c r="B43" s="162"/>
      <c r="C43" s="163"/>
      <c r="D43" s="119"/>
      <c r="E43" s="156"/>
      <c r="F43" s="156"/>
      <c r="G43" s="120"/>
      <c r="H43" s="119"/>
      <c r="I43" s="120"/>
      <c r="J43" s="119"/>
      <c r="K43" s="120"/>
      <c r="L43" s="154"/>
      <c r="M43" s="155"/>
      <c r="N43" s="165"/>
      <c r="O43" s="166"/>
      <c r="P43" s="60">
        <f t="shared" si="6"/>
        <v>0</v>
      </c>
    </row>
    <row r="44" spans="1:17" ht="18.75" customHeight="1" x14ac:dyDescent="0.25">
      <c r="A44" s="63" t="s">
        <v>42</v>
      </c>
      <c r="B44" s="162"/>
      <c r="C44" s="163"/>
      <c r="D44" s="119"/>
      <c r="E44" s="156"/>
      <c r="F44" s="156"/>
      <c r="G44" s="120"/>
      <c r="H44" s="119"/>
      <c r="I44" s="120"/>
      <c r="J44" s="119"/>
      <c r="K44" s="120"/>
      <c r="L44" s="154"/>
      <c r="M44" s="155"/>
      <c r="N44" s="165"/>
      <c r="O44" s="166"/>
      <c r="P44" s="60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2024-08-01T20:33:29Z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