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stin\Desktop\"/>
    </mc:Choice>
  </mc:AlternateContent>
  <xr:revisionPtr revIDLastSave="0" documentId="8_{0AA5CE37-BD3F-41F1-BBC3-6DD9E0D1DCEB}" xr6:coauthVersionLast="47" xr6:coauthVersionMax="47" xr10:uidLastSave="{00000000-0000-0000-0000-000000000000}"/>
  <bookViews>
    <workbookView xWindow="28680" yWindow="2025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<sst xmlns="http://schemas.openxmlformats.org/spreadsheetml/2006/main" count="76" uniqueCount="50">
  <si>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</si>
  <si>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</si>
  <si>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</si>
  <si>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</si>
  <si>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</si>
  <si>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</si>
  <si>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</si>
  <si>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</si>
  <si>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</si>
  <si>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</si>
  <si>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</si>
  <si>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</si>
  <si>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</si>
  <si>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</si>
  <si>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</si>
  <si>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</si>
  <si>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</si>
  <si>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</si>
  <si>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</si>
  <si>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</si>
  <si>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</si>
  <si>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</si>
  <si>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</si>
  <si>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</si>
  <si>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</si>
  <si>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</si>
  <si>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</si>
  <si>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</si>
  <si>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</si>
  <si>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</si>
  <si>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</si>
  <si>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</si>
  <si>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</si>
  <si>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</si>
  <si>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</si>
  <si>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</si>
  <si>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AHU-1</t>
  </si>
  <si>
    <t>AHU-2</t>
  </si>
  <si>
    <t>AHU-3</t>
  </si>
  <si>
    <t>AHU-4</t>
  </si>
  <si>
    <t>AHU-5</t>
  </si>
  <si>
    <t>MUA</t>
  </si>
  <si>
    <t>KEF-1</t>
  </si>
  <si>
    <t>SERVICE CORRIDOR</t>
  </si>
  <si>
    <t>110D</t>
  </si>
  <si>
    <t>WINE LOCKER</t>
  </si>
  <si>
    <t>109A</t>
  </si>
  <si>
    <t>100F</t>
  </si>
  <si>
    <t>0.19"</t>
  </si>
  <si>
    <t>0.184"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</si>
</sst>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646476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110" zoomScaleNormal="55" zoomScaleSheetLayoutView="110" workbookViewId="0">
      <selection activeCell="M10" sqref="M10"/>
    </sheetView>
  </sheetViews>
  <sheetFormatPr defaultColWidth="9.140625" defaultRowHeight="12.75" x14ac:dyDescent="0.2"/>
  <cols>
    <col min="1" max="1" width="10.5703125" style="1" customWidth="1"/>
    <col min="2" max="2" width="15.71093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83"/>
    </row>
    <row r="4" spans="1:21" ht="20.100000000000001" customHeight="1" thickBot="1" x14ac:dyDescent="0.25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0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x14ac:dyDescent="0.2">
      <c r="A6" s="70" t="s">
        <v>36</v>
      </c>
      <c r="B6" s="68" t="s">
        <v>43</v>
      </c>
      <c r="C6" s="23">
        <v>2000</v>
      </c>
      <c r="D6" s="24">
        <v>1665</v>
      </c>
      <c r="E6" s="23">
        <f t="shared" ref="E6:F7" si="0">C6-G6</f>
        <v>1860</v>
      </c>
      <c r="F6" s="24">
        <f t="shared" si="0"/>
        <v>1545</v>
      </c>
      <c r="G6" s="25">
        <v>140</v>
      </c>
      <c r="H6" s="26">
        <v>120</v>
      </c>
      <c r="I6" s="27">
        <f>G6/C6</f>
        <v>7.0000000000000007E-2</v>
      </c>
      <c r="J6" s="28">
        <f>H6/D6</f>
        <v>7.2072072072072071E-2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x14ac:dyDescent="0.2">
      <c r="A7" s="71" t="s">
        <v>37</v>
      </c>
      <c r="B7" s="69" t="s">
        <v>44</v>
      </c>
      <c r="C7" s="35">
        <v>1600</v>
      </c>
      <c r="D7" s="36">
        <v>1660</v>
      </c>
      <c r="E7" s="35">
        <f t="shared" si="0"/>
        <v>1460</v>
      </c>
      <c r="F7" s="36">
        <f t="shared" si="0"/>
        <v>1528</v>
      </c>
      <c r="G7" s="37">
        <v>140</v>
      </c>
      <c r="H7" s="38">
        <v>132</v>
      </c>
      <c r="I7" s="39">
        <f t="shared" ref="I7:J7" si="1">G7/C7</f>
        <v>8.7499999999999994E-2</v>
      </c>
      <c r="J7" s="40">
        <f t="shared" si="1"/>
        <v>7.9518072289156624E-2</v>
      </c>
      <c r="K7" s="41"/>
      <c r="L7" s="42"/>
      <c r="M7" s="43"/>
      <c r="N7" s="44"/>
      <c r="O7" s="45"/>
      <c r="P7" s="46"/>
      <c r="Q7" s="59"/>
      <c r="R7" s="64"/>
    </row>
    <row r="8" spans="1:21" ht="20.100000000000001" customHeight="1" x14ac:dyDescent="0.2">
      <c r="A8" s="71" t="s">
        <v>38</v>
      </c>
      <c r="B8" s="69" t="s">
        <v>45</v>
      </c>
      <c r="C8" s="35">
        <v>1200</v>
      </c>
      <c r="D8" s="36">
        <v>1125</v>
      </c>
      <c r="E8" s="35">
        <f t="shared" ref="E8:E10" si="2">C8-G8</f>
        <v>940</v>
      </c>
      <c r="F8" s="36">
        <f t="shared" ref="F8:F10" si="3">D8-H8</f>
        <v>875</v>
      </c>
      <c r="G8" s="37">
        <v>260</v>
      </c>
      <c r="H8" s="38">
        <v>250</v>
      </c>
      <c r="I8" s="39">
        <f t="shared" ref="I8:I9" si="4">G8/C8</f>
        <v>0.21666666666666667</v>
      </c>
      <c r="J8" s="40">
        <f t="shared" ref="J8:J9" si="5">H8/D8</f>
        <v>0.22222222222222221</v>
      </c>
      <c r="K8" s="41"/>
      <c r="L8" s="42"/>
      <c r="M8" s="43"/>
      <c r="N8" s="44"/>
      <c r="O8" s="45"/>
      <c r="P8" s="46"/>
      <c r="Q8" s="59"/>
      <c r="R8" s="64"/>
    </row>
    <row r="9" spans="1:21" ht="19.5" customHeight="1" x14ac:dyDescent="0.2">
      <c r="A9" s="71" t="s">
        <v>39</v>
      </c>
      <c r="B9" s="69" t="s">
        <v>46</v>
      </c>
      <c r="C9" s="35">
        <v>1600</v>
      </c>
      <c r="D9" s="36">
        <v>1832</v>
      </c>
      <c r="E9" s="35">
        <f t="shared" si="2"/>
        <v>1460</v>
      </c>
      <c r="F9" s="36">
        <f t="shared" si="3"/>
        <v>1700</v>
      </c>
      <c r="G9" s="37">
        <v>140</v>
      </c>
      <c r="H9" s="38">
        <v>132</v>
      </c>
      <c r="I9" s="39">
        <f t="shared" si="4"/>
        <v>8.7499999999999994E-2</v>
      </c>
      <c r="J9" s="40">
        <f t="shared" si="5"/>
        <v>7.2052401746724892E-2</v>
      </c>
      <c r="K9" s="41"/>
      <c r="L9" s="42"/>
      <c r="M9" s="43"/>
      <c r="N9" s="44"/>
      <c r="O9" s="45"/>
      <c r="P9" s="46"/>
      <c r="Q9" s="59"/>
      <c r="R9" s="64"/>
    </row>
    <row r="10" spans="1:21" ht="20.100000000000001" customHeight="1" x14ac:dyDescent="0.2">
      <c r="A10" s="97" t="s">
        <v>40</v>
      </c>
      <c r="B10" s="98" t="s">
        <v>47</v>
      </c>
      <c r="C10" s="109">
        <v>2000</v>
      </c>
      <c r="D10" s="110">
        <v>2117</v>
      </c>
      <c r="E10" s="109">
        <f t="shared" si="2"/>
        <v>1840</v>
      </c>
      <c r="F10" s="110">
        <f t="shared" si="3"/>
        <v>1969</v>
      </c>
      <c r="G10" s="99">
        <v>160</v>
      </c>
      <c r="H10" s="100">
        <v>148</v>
      </c>
      <c r="I10" s="101">
        <f>G10/C10</f>
        <v>0.08</v>
      </c>
      <c r="J10" s="102">
        <f>H10/D10</f>
        <v>6.9910250354274922E-2</v>
      </c>
      <c r="K10" s="103"/>
      <c r="L10" s="104"/>
      <c r="M10" s="105"/>
      <c r="N10" s="106"/>
      <c r="O10" s="107"/>
      <c r="P10" s="108"/>
      <c r="Q10" s="66"/>
      <c r="R10" s="64"/>
    </row>
    <row r="11" spans="1:21" ht="20.100000000000001" customHeight="1" x14ac:dyDescent="0.2">
      <c r="A11" s="71" t="s">
        <v>41</v>
      </c>
      <c r="B11" s="69"/>
      <c r="C11" s="47"/>
      <c r="D11" s="48"/>
      <c r="E11" s="47"/>
      <c r="F11" s="48"/>
      <c r="G11" s="41"/>
      <c r="H11" s="42"/>
      <c r="I11" s="216"/>
      <c r="J11" s="217"/>
      <c r="K11" s="218">
        <v>7000</v>
      </c>
      <c r="L11" s="219">
        <v>6433</v>
      </c>
      <c r="M11" s="43"/>
      <c r="N11" s="44"/>
      <c r="O11" s="45"/>
      <c r="P11" s="46"/>
      <c r="Q11" s="59"/>
      <c r="R11" s="64"/>
    </row>
    <row r="12" spans="1:21" ht="20.100000000000001" customHeight="1" thickBot="1" x14ac:dyDescent="0.25">
      <c r="A12" s="71" t="s">
        <v>42</v>
      </c>
      <c r="B12" s="69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220">
        <v>6000</v>
      </c>
      <c r="N12" s="221">
        <v>6519</v>
      </c>
      <c r="O12" s="45"/>
      <c r="P12" s="46"/>
      <c r="Q12" s="59"/>
      <c r="R12" s="64"/>
    </row>
    <row r="13" spans="1:21" ht="20.100000000000001" customHeight="1" thickBot="1" x14ac:dyDescent="0.25">
      <c r="A13" s="189" t="s">
        <v>13</v>
      </c>
      <c r="B13" s="190"/>
      <c r="C13" s="72">
        <f>SUM(C6:C12)</f>
        <v>8400</v>
      </c>
      <c r="D13" s="73">
        <f>SUM(D6:D12)</f>
        <v>8399</v>
      </c>
      <c r="E13" s="72">
        <f>SUM(E6:E12)</f>
        <v>7560</v>
      </c>
      <c r="F13" s="73">
        <f>SUM(F6:F12)</f>
        <v>7617</v>
      </c>
      <c r="G13" s="74">
        <f>SUM(G6:G12)</f>
        <v>840</v>
      </c>
      <c r="H13" s="75">
        <f>SUM(H6:H12)</f>
        <v>782</v>
      </c>
      <c r="I13" s="76"/>
      <c r="J13" s="77"/>
      <c r="K13" s="74">
        <f>SUM(K6:K12)</f>
        <v>7000</v>
      </c>
      <c r="L13" s="75">
        <f>SUM(L6:L12)</f>
        <v>6433</v>
      </c>
      <c r="M13" s="111">
        <f>SUM(M6:M12)</f>
        <v>6000</v>
      </c>
      <c r="N13" s="78">
        <f>SUM(N6:N12)</f>
        <v>6519</v>
      </c>
      <c r="O13" s="79">
        <f>SUM(O6:O12)</f>
        <v>0</v>
      </c>
      <c r="P13" s="80">
        <f>SUM(P6:P12)</f>
        <v>0</v>
      </c>
      <c r="Q13" s="50"/>
      <c r="R13" s="64"/>
    </row>
    <row r="14" spans="1:21" ht="20.100000000000001" customHeight="1" thickBot="1" x14ac:dyDescent="0.25">
      <c r="A14" s="61"/>
      <c r="B14" s="51"/>
      <c r="C14" s="51"/>
      <c r="D14" s="51"/>
      <c r="E14" s="51"/>
      <c r="F14" s="62"/>
      <c r="G14" s="62"/>
      <c r="H14" s="67"/>
      <c r="I14" s="67"/>
      <c r="J14" s="62"/>
      <c r="K14" s="62"/>
      <c r="L14" s="63"/>
      <c r="M14" s="63"/>
      <c r="N14" s="63"/>
      <c r="O14" s="63"/>
      <c r="P14" s="50"/>
      <c r="Q14" s="64"/>
    </row>
    <row r="15" spans="1:21" ht="20.100000000000001" customHeight="1" thickBot="1" x14ac:dyDescent="0.25">
      <c r="A15" s="92" t="s">
        <v>14</v>
      </c>
      <c r="B15" s="81"/>
      <c r="C15" s="81"/>
      <c r="D15" s="81"/>
      <c r="F15" s="157" t="s">
        <v>15</v>
      </c>
      <c r="G15" s="158"/>
      <c r="H15" s="131" t="s">
        <v>16</v>
      </c>
      <c r="I15" s="132"/>
      <c r="J15" s="133"/>
      <c r="L15" s="91" t="s">
        <v>17</v>
      </c>
      <c r="M15" s="82"/>
      <c r="N15" s="82"/>
      <c r="O15" s="82"/>
      <c r="P15" s="82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49" t="s">
        <v>13</v>
      </c>
      <c r="B16" s="150"/>
      <c r="C16" s="112" t="s">
        <v>11</v>
      </c>
      <c r="D16" s="84" t="s">
        <v>12</v>
      </c>
      <c r="F16" s="159"/>
      <c r="G16" s="160"/>
      <c r="H16" s="134"/>
      <c r="I16" s="135"/>
      <c r="J16" s="136"/>
      <c r="L16" s="128" t="s">
        <v>18</v>
      </c>
      <c r="M16" s="128"/>
      <c r="N16" s="128"/>
      <c r="O16" s="128"/>
      <c r="P16" s="94">
        <f>IF(R15=TRUE, 1, 0)</f>
        <v>1</v>
      </c>
    </row>
    <row r="17" spans="1:21" ht="18.75" customHeight="1" x14ac:dyDescent="0.2">
      <c r="A17" s="151" t="s">
        <v>19</v>
      </c>
      <c r="B17" s="152"/>
      <c r="C17" s="85">
        <f>G13+K13</f>
        <v>7840</v>
      </c>
      <c r="D17" s="86">
        <f>H13+L13</f>
        <v>7215</v>
      </c>
      <c r="F17" s="198" t="s">
        <v>20</v>
      </c>
      <c r="G17" s="199"/>
      <c r="H17" s="140" t="s">
        <v>48</v>
      </c>
      <c r="I17" s="141"/>
      <c r="J17" s="142"/>
      <c r="L17" s="129"/>
      <c r="M17" s="129"/>
      <c r="N17" s="129"/>
      <c r="O17" s="129"/>
      <c r="P17" s="96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53" t="s">
        <v>21</v>
      </c>
      <c r="B18" s="154"/>
      <c r="C18" s="113">
        <f>M13+O13</f>
        <v>6000</v>
      </c>
      <c r="D18" s="89">
        <f>N13+P13</f>
        <v>6519</v>
      </c>
      <c r="F18" s="200" t="s">
        <v>22</v>
      </c>
      <c r="G18" s="201"/>
      <c r="H18" s="143" t="s">
        <v>49</v>
      </c>
      <c r="I18" s="144"/>
      <c r="J18" s="145"/>
      <c r="L18" s="130" t="s">
        <v>23</v>
      </c>
      <c r="M18" s="130"/>
      <c r="N18" s="130"/>
      <c r="O18" s="130"/>
      <c r="P18" s="95" t="e">
        <f>IF(R17=TRUE, 1, 0)</f>
        <v>#DIV/0!</v>
      </c>
    </row>
    <row r="19" spans="1:21" ht="18.75" customHeight="1" thickBot="1" x14ac:dyDescent="0.3">
      <c r="A19" s="155" t="s">
        <v>24</v>
      </c>
      <c r="B19" s="156"/>
      <c r="C19" s="87">
        <f>C17-C18</f>
        <v>1840</v>
      </c>
      <c r="D19" s="88">
        <f>D17-D18</f>
        <v>696</v>
      </c>
      <c r="F19" s="161" t="s">
        <v>25</v>
      </c>
      <c r="G19" s="162"/>
      <c r="H19" s="146"/>
      <c r="I19" s="147"/>
      <c r="J19" s="148"/>
      <c r="L19" s="129"/>
      <c r="M19" s="129"/>
      <c r="N19" s="129"/>
      <c r="O19" s="129"/>
      <c r="P19" s="96"/>
      <c r="R19" s="1" t="e">
        <f>AND(H20&gt;=-0.02, H20&lt;=0.02)</f>
        <v>#DIV/0!</v>
      </c>
    </row>
    <row r="20" spans="1:21" ht="16.5" customHeight="1" thickBot="1" x14ac:dyDescent="0.25">
      <c r="F20" s="214" t="s">
        <v>26</v>
      </c>
      <c r="G20" s="215"/>
      <c r="H20" s="137" t="e">
        <f>AVERAGE(H17:J19)</f>
        <v>#DIV/0!</v>
      </c>
      <c r="I20" s="138"/>
      <c r="J20" s="139"/>
      <c r="L20" s="126" t="s">
        <v>27</v>
      </c>
      <c r="M20" s="126"/>
      <c r="N20" s="126"/>
      <c r="O20" s="126"/>
      <c r="P20" s="90" t="e">
        <f>IF(R19=TRUE, 1, 0)</f>
        <v>#DIV/0!</v>
      </c>
    </row>
    <row r="21" spans="1:21" ht="13.7" customHeight="1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126"/>
      <c r="M21" s="126"/>
      <c r="N21" s="126"/>
      <c r="O21" s="126"/>
      <c r="P21" s="93"/>
    </row>
    <row r="22" spans="1:21" ht="13.7" customHeight="1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3"/>
      <c r="M22" s="53"/>
      <c r="N22" s="54"/>
      <c r="O22" s="54"/>
      <c r="P22" s="7"/>
      <c r="Q22" s="7"/>
    </row>
    <row r="23" spans="1:21" ht="13.5" customHeight="1" thickBot="1" x14ac:dyDescent="0.25">
      <c r="A23" s="3" t="s">
        <v>28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202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4"/>
      <c r="Q24" s="65"/>
    </row>
    <row r="25" spans="1:21" ht="20.100000000000001" customHeight="1" x14ac:dyDescent="0.2">
      <c r="A25" s="205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7"/>
      <c r="Q25" s="65"/>
    </row>
    <row r="26" spans="1:21" ht="20.100000000000001" customHeight="1" thickBot="1" x14ac:dyDescent="0.25">
      <c r="A26" s="208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10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11" t="s">
        <v>29</v>
      </c>
      <c r="B29" s="212"/>
      <c r="C29" s="212"/>
      <c r="D29" s="212"/>
      <c r="E29" s="212"/>
      <c r="F29" s="213"/>
      <c r="G29" s="51"/>
      <c r="H29" s="51"/>
      <c r="I29" s="51"/>
      <c r="J29" s="51"/>
      <c r="K29" s="51"/>
      <c r="L29" s="51"/>
      <c r="M29" s="51"/>
      <c r="N29" s="51"/>
      <c r="O29" s="51"/>
      <c r="P29" s="50"/>
      <c r="Q29" s="52"/>
    </row>
    <row r="30" spans="1:21" ht="19.149999999999999" customHeight="1" thickBot="1" x14ac:dyDescent="0.25">
      <c r="A30" s="5" t="s">
        <v>9</v>
      </c>
      <c r="B30" s="166" t="s">
        <v>30</v>
      </c>
      <c r="C30" s="167"/>
      <c r="D30" s="168" t="s">
        <v>31</v>
      </c>
      <c r="E30" s="169"/>
      <c r="F30" s="169"/>
      <c r="G30" s="170"/>
      <c r="H30" s="168" t="s">
        <v>32</v>
      </c>
      <c r="I30" s="170"/>
      <c r="J30" s="169" t="s">
        <v>33</v>
      </c>
      <c r="K30" s="169"/>
      <c r="L30" s="197" t="s">
        <v>6</v>
      </c>
      <c r="M30" s="197"/>
      <c r="N30" s="193" t="s">
        <v>7</v>
      </c>
      <c r="O30" s="194"/>
      <c r="P30" s="56" t="s">
        <v>34</v>
      </c>
    </row>
    <row r="31" spans="1:21" ht="18.75" customHeight="1" thickBot="1" x14ac:dyDescent="0.25">
      <c r="A31" s="57" t="s">
        <v>35</v>
      </c>
      <c r="B31" s="164"/>
      <c r="C31" s="165"/>
      <c r="D31" s="171"/>
      <c r="E31" s="172"/>
      <c r="F31" s="172"/>
      <c r="G31" s="173"/>
      <c r="H31" s="171"/>
      <c r="I31" s="173"/>
      <c r="J31" s="177"/>
      <c r="K31" s="178"/>
      <c r="L31" s="175"/>
      <c r="M31" s="176"/>
      <c r="N31" s="195"/>
      <c r="O31" s="196"/>
      <c r="P31" s="55">
        <f t="shared" ref="P31:P39" si="6">L31-N31</f>
        <v>0</v>
      </c>
    </row>
    <row r="32" spans="1:21" ht="18.75" customHeight="1" thickBot="1" x14ac:dyDescent="0.25">
      <c r="A32" s="58" t="s">
        <v>35</v>
      </c>
      <c r="B32" s="163"/>
      <c r="C32" s="163"/>
      <c r="D32" s="118"/>
      <c r="E32" s="119"/>
      <c r="F32" s="119"/>
      <c r="G32" s="120"/>
      <c r="H32" s="118"/>
      <c r="I32" s="120"/>
      <c r="J32" s="191"/>
      <c r="K32" s="192"/>
      <c r="L32" s="175"/>
      <c r="M32" s="176"/>
      <c r="N32" s="195"/>
      <c r="O32" s="196"/>
      <c r="P32" s="55">
        <f t="shared" si="6"/>
        <v>0</v>
      </c>
    </row>
    <row r="33" spans="1:16" ht="19.149999999999999" customHeight="1" thickBot="1" x14ac:dyDescent="0.25">
      <c r="A33" s="58" t="s">
        <v>35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74"/>
      <c r="L33" s="121"/>
      <c r="M33" s="122"/>
      <c r="N33" s="114"/>
      <c r="O33" s="115"/>
      <c r="P33" s="55">
        <f t="shared" si="6"/>
        <v>0</v>
      </c>
    </row>
    <row r="34" spans="1:16" ht="19.5" customHeight="1" thickBot="1" x14ac:dyDescent="0.25">
      <c r="A34" s="57" t="s">
        <v>35</v>
      </c>
      <c r="B34" s="123"/>
      <c r="C34" s="124"/>
      <c r="D34" s="116"/>
      <c r="E34" s="125"/>
      <c r="F34" s="125"/>
      <c r="G34" s="117"/>
      <c r="H34" s="116"/>
      <c r="I34" s="117"/>
      <c r="J34" s="116"/>
      <c r="K34" s="117"/>
      <c r="L34" s="121"/>
      <c r="M34" s="122"/>
      <c r="N34" s="114"/>
      <c r="O34" s="115"/>
      <c r="P34" s="55">
        <f t="shared" si="6"/>
        <v>0</v>
      </c>
    </row>
    <row r="35" spans="1:16" ht="19.5" customHeight="1" thickBot="1" x14ac:dyDescent="0.25">
      <c r="A35" s="58" t="s">
        <v>35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55">
        <f t="shared" si="6"/>
        <v>0</v>
      </c>
    </row>
    <row r="36" spans="1:16" ht="19.5" customHeight="1" thickBot="1" x14ac:dyDescent="0.25">
      <c r="A36" s="58" t="s">
        <v>35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55">
        <f t="shared" si="6"/>
        <v>0</v>
      </c>
    </row>
    <row r="37" spans="1:16" ht="19.5" customHeight="1" thickBot="1" x14ac:dyDescent="0.25">
      <c r="A37" s="57" t="s">
        <v>35</v>
      </c>
      <c r="B37" s="123"/>
      <c r="C37" s="124"/>
      <c r="D37" s="116"/>
      <c r="E37" s="125"/>
      <c r="F37" s="125"/>
      <c r="G37" s="117"/>
      <c r="H37" s="116"/>
      <c r="I37" s="117"/>
      <c r="J37" s="116"/>
      <c r="K37" s="117"/>
      <c r="L37" s="121"/>
      <c r="M37" s="122"/>
      <c r="N37" s="114"/>
      <c r="O37" s="115"/>
      <c r="P37" s="55">
        <f t="shared" si="6"/>
        <v>0</v>
      </c>
    </row>
    <row r="38" spans="1:16" ht="19.5" customHeight="1" thickBot="1" x14ac:dyDescent="0.25">
      <c r="A38" s="58" t="s">
        <v>35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55">
        <f t="shared" si="6"/>
        <v>0</v>
      </c>
    </row>
    <row r="39" spans="1:16" ht="18.75" customHeight="1" x14ac:dyDescent="0.2">
      <c r="A39" s="58" t="s">
        <v>35</v>
      </c>
      <c r="B39" s="116"/>
      <c r="C39" s="117"/>
      <c r="D39" s="118"/>
      <c r="E39" s="119"/>
      <c r="F39" s="119"/>
      <c r="G39" s="120"/>
      <c r="H39" s="118"/>
      <c r="I39" s="120"/>
      <c r="J39" s="118"/>
      <c r="K39" s="120"/>
      <c r="L39" s="121"/>
      <c r="M39" s="122"/>
      <c r="N39" s="114"/>
      <c r="O39" s="115"/>
      <c r="P39" s="55">
        <f t="shared" si="6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93F093-F5BB-411D-871B-A128DAC450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Austin McFall</cp:lastModifiedBy>
  <cp:revision/>
  <dcterms:created xsi:type="dcterms:W3CDTF">2015-11-16T19:09:52Z</dcterms:created>
  <dcterms:modified xsi:type="dcterms:W3CDTF">2025-05-13T19:16:52Z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21479100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