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/CHIPOTLE 01-4519 DAPHNE, AL/2 PROJECT DOCUMENTS/"/>
    </mc:Choice>
  </mc:AlternateContent>
  <xr:revisionPtr revIDLastSave="0" documentId="8_{96FDA307-23B4-044B-A015-FF12CF844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<sst xmlns="http://schemas.openxmlformats.org/spreadsheetml/2006/main" count="69" uniqueCount="50">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</sst>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V11" sqref="V11"/>
    </sheetView>
  </sheetViews>
  <sheetFormatPr defaultColWidth="9.16796875" defaultRowHeight="12.75" x14ac:dyDescent="0.15"/>
  <cols>
    <col min="1" max="1" width="10.51562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16796875" style="1" customWidth="1"/>
    <col min="9" max="9" width="8.76171875" style="1" customWidth="1"/>
    <col min="10" max="10" width="7.8203125" style="1" customWidth="1"/>
    <col min="11" max="11" width="8.4921875" style="1" customWidth="1"/>
    <col min="12" max="12" width="7.820312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">
      <c r="A6" s="75" t="s">
        <v>28</v>
      </c>
      <c r="B6" s="73" t="s">
        <v>42</v>
      </c>
      <c r="C6" s="23">
        <v>3400</v>
      </c>
      <c r="D6" s="24">
        <v>3398</v>
      </c>
      <c r="E6" s="23">
        <f t="shared" ref="E6:F7" si="0">C6-G6</f>
        <v>2900</v>
      </c>
      <c r="F6" s="24">
        <f t="shared" si="0"/>
        <v>2872</v>
      </c>
      <c r="G6" s="25">
        <v>500</v>
      </c>
      <c r="H6" s="26">
        <v>526</v>
      </c>
      <c r="I6" s="27">
        <f>G6/C6</f>
        <v>0.14705882352941177</v>
      </c>
      <c r="J6" s="28">
        <f>H6/D6</f>
        <v>0.15479693937610359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4041</v>
      </c>
      <c r="E7" s="35">
        <f t="shared" si="0"/>
        <v>3000</v>
      </c>
      <c r="F7" s="36">
        <f t="shared" si="0"/>
        <v>2994</v>
      </c>
      <c r="G7" s="25">
        <v>1000</v>
      </c>
      <c r="H7" s="38">
        <v>1047</v>
      </c>
      <c r="I7" s="39">
        <f t="shared" ref="I7:J7" si="1">G7/C7</f>
        <v>0.25</v>
      </c>
      <c r="J7" s="40">
        <f t="shared" si="1"/>
        <v>0.25909428359316999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1327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2585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7400</v>
      </c>
      <c r="D11" s="78">
        <f t="shared" si="2"/>
        <v>7439</v>
      </c>
      <c r="E11" s="77">
        <f t="shared" si="2"/>
        <v>5900</v>
      </c>
      <c r="F11" s="78">
        <f t="shared" si="2"/>
        <v>5866</v>
      </c>
      <c r="G11" s="79">
        <f t="shared" si="2"/>
        <v>1500</v>
      </c>
      <c r="H11" s="80">
        <f t="shared" si="2"/>
        <v>1573</v>
      </c>
      <c r="I11" s="81"/>
      <c r="J11" s="82"/>
      <c r="K11" s="79">
        <f t="shared" ref="K11:P11" si="3">SUM(K6:K10)</f>
        <v>1300</v>
      </c>
      <c r="L11" s="80">
        <f t="shared" si="3"/>
        <v>1327</v>
      </c>
      <c r="M11" s="112">
        <f t="shared" si="3"/>
        <v>2550</v>
      </c>
      <c r="N11" s="83">
        <f t="shared" si="3"/>
        <v>2585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2800</v>
      </c>
      <c r="D15" s="100">
        <f>H11+L11</f>
        <v>2900</v>
      </c>
      <c r="F15" s="173" t="s">
        <v>15</v>
      </c>
      <c r="G15" s="174"/>
      <c r="H15" s="135">
        <v>7.1000000000000004E-3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2700</v>
      </c>
      <c r="D16" s="104">
        <f>N11+P11</f>
        <v>2743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157</v>
      </c>
      <c r="F17" s="113" t="s">
        <v>17</v>
      </c>
      <c r="G17" s="114"/>
      <c r="H17" s="141">
        <v>5.7999999999999996E-3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6.45E-3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37F9B-6621-4872-8B0F-B841852D2CB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F2AD21-517B-4E9C-9B51-D8F215CC055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AFBC6094-026F-461D-B45D-2939360FC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2025-01-20T17:01:38Z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