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BURLINGTON, MA/4 ASSET-REPORT DOCS/"/>
    </mc:Choice>
  </mc:AlternateContent>
  <xr:revisionPtr revIDLastSave="62" documentId="13_ncr:1_{B888774D-3C83-41B9-8B1C-1CD895A9BF91}" xr6:coauthVersionLast="47" xr6:coauthVersionMax="47" xr10:uidLastSave="{B9FA7050-3FD5-418D-96D8-FF11B05AC21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E6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<sst xmlns="http://schemas.openxmlformats.org/spreadsheetml/2006/main" count="73" uniqueCount="47">
  <si>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</si>
  <si>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</si>
  <si>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</si>
  <si>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</si>
  <si>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</si>
  <si>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</si>
  <si>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</si>
  <si>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</si>
  <si>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</si>
  <si>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</si>
  <si>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</si>
  <si>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</si>
  <si>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</si>
  <si>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KITCHEN</t>
  </si>
  <si>
    <t>DINING</t>
  </si>
  <si>
    <t>MUA-1</t>
  </si>
  <si>
    <t xml:space="preserve">HOOD MUA </t>
  </si>
  <si>
    <t xml:space="preserve"> </t>
  </si>
  <si>
    <t>KEF-1</t>
  </si>
  <si>
    <t>HOOD FAN</t>
  </si>
  <si>
    <t>CEF-1</t>
  </si>
  <si>
    <t>CEF-2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</si>
  <si>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</si>
  <si>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</si>
  <si>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</si>
  <si>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</si>
  <si>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</si>
  <si>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</si>
  <si>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</si>
  <si>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</si>
  <si>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</si>
  <si>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</si>
  <si>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</si>
  <si>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</si>
  <si>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</si>
  <si>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</si>
  <si>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</si>
  <si>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</si>
  <si>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</si>
  <si>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</si>
  <si>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</si>
  <si>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</si>
  <si>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</si>
  <si>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</si>
  <si>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</si>
  <si>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RTU-T1A</t>
  </si>
  <si>
    <t>RTU-T1B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</si>
</sst>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16" sqref="E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45</v>
      </c>
      <c r="B6" s="72" t="s">
        <v>13</v>
      </c>
      <c r="C6" s="23">
        <v>4000</v>
      </c>
      <c r="D6" s="24"/>
      <c r="E6" s="23">
        <f>C6-G6</f>
        <v>3712</v>
      </c>
      <c r="F6" s="24">
        <f t="shared" ref="E6:F7" si="0">D6-H6</f>
        <v>0</v>
      </c>
      <c r="G6" s="25">
        <v>288</v>
      </c>
      <c r="H6" s="26"/>
      <c r="I6" s="27">
        <f>G6/C6</f>
        <v>7.1999999999999995E-2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46</v>
      </c>
      <c r="B7" s="73" t="s">
        <v>14</v>
      </c>
      <c r="C7" s="35">
        <v>4000</v>
      </c>
      <c r="D7" s="36"/>
      <c r="E7" s="35">
        <f t="shared" si="0"/>
        <v>3712</v>
      </c>
      <c r="F7" s="36">
        <f t="shared" si="0"/>
        <v>0</v>
      </c>
      <c r="G7" s="37">
        <v>288</v>
      </c>
      <c r="H7" s="38"/>
      <c r="I7" s="39">
        <f t="shared" ref="I7:J7" si="1">G7/C7</f>
        <v>7.1999999999999995E-2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16</v>
      </c>
      <c r="C8" s="47"/>
      <c r="D8" s="48"/>
      <c r="E8" s="47" t="s">
        <v>17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18</v>
      </c>
      <c r="B9" s="73" t="s">
        <v>19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2311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20</v>
      </c>
      <c r="B10" s="104"/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112"/>
      <c r="N10" s="111"/>
      <c r="O10" s="50">
        <v>125</v>
      </c>
      <c r="P10" s="51"/>
      <c r="Q10" s="63"/>
      <c r="R10" s="68"/>
    </row>
    <row r="11" spans="1:21" ht="20.149999999999999" customHeight="1" thickBot="1" x14ac:dyDescent="0.3">
      <c r="A11" s="75" t="s">
        <v>21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88" t="s">
        <v>22</v>
      </c>
      <c r="B12" s="189"/>
      <c r="C12" s="76">
        <f t="shared" ref="C12:H12" si="2">SUM(C6:C11)</f>
        <v>8000</v>
      </c>
      <c r="D12" s="77">
        <f t="shared" si="2"/>
        <v>0</v>
      </c>
      <c r="E12" s="76">
        <f t="shared" si="2"/>
        <v>7424</v>
      </c>
      <c r="F12" s="77">
        <f t="shared" si="2"/>
        <v>0</v>
      </c>
      <c r="G12" s="78">
        <f t="shared" si="2"/>
        <v>576</v>
      </c>
      <c r="H12" s="79">
        <f t="shared" si="2"/>
        <v>0</v>
      </c>
      <c r="I12" s="80"/>
      <c r="J12" s="81"/>
      <c r="K12" s="78">
        <f t="shared" ref="K12:P12" si="3">SUM(K6:K11)</f>
        <v>1694</v>
      </c>
      <c r="L12" s="79">
        <f t="shared" si="3"/>
        <v>0</v>
      </c>
      <c r="M12" s="110">
        <f t="shared" si="3"/>
        <v>2311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23</v>
      </c>
      <c r="B14" s="85"/>
      <c r="C14" s="85"/>
      <c r="D14" s="85"/>
      <c r="F14" s="156" t="s">
        <v>24</v>
      </c>
      <c r="G14" s="157"/>
      <c r="H14" s="130" t="s">
        <v>25</v>
      </c>
      <c r="I14" s="131"/>
      <c r="J14" s="132"/>
      <c r="L14" s="97" t="s">
        <v>26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8" t="s">
        <v>22</v>
      </c>
      <c r="B15" s="149"/>
      <c r="C15" s="88" t="s">
        <v>11</v>
      </c>
      <c r="D15" s="89" t="s">
        <v>12</v>
      </c>
      <c r="F15" s="158"/>
      <c r="G15" s="159"/>
      <c r="H15" s="133"/>
      <c r="I15" s="134"/>
      <c r="J15" s="135"/>
      <c r="L15" s="127" t="s">
        <v>27</v>
      </c>
      <c r="M15" s="127"/>
      <c r="N15" s="127"/>
      <c r="O15" s="127"/>
      <c r="P15" s="100">
        <f>IF(R14=TRUE, 1, 0)</f>
        <v>0</v>
      </c>
    </row>
    <row r="16" spans="1:21" ht="18.75" customHeight="1" x14ac:dyDescent="0.35">
      <c r="A16" s="150" t="s">
        <v>28</v>
      </c>
      <c r="B16" s="151"/>
      <c r="C16" s="90">
        <f>G12+K12</f>
        <v>2270</v>
      </c>
      <c r="D16" s="91">
        <f>H12+L12</f>
        <v>0</v>
      </c>
      <c r="F16" s="197" t="s">
        <v>29</v>
      </c>
      <c r="G16" s="198"/>
      <c r="H16" s="139"/>
      <c r="I16" s="140"/>
      <c r="J16" s="141"/>
      <c r="L16" s="128"/>
      <c r="M16" s="128"/>
      <c r="N16" s="128"/>
      <c r="O16" s="12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2" t="s">
        <v>30</v>
      </c>
      <c r="B17" s="153"/>
      <c r="C17" s="94">
        <f>M12+O12</f>
        <v>2561</v>
      </c>
      <c r="D17" s="95">
        <f>N12+P12</f>
        <v>0</v>
      </c>
      <c r="F17" s="199" t="s">
        <v>31</v>
      </c>
      <c r="G17" s="200"/>
      <c r="H17" s="142"/>
      <c r="I17" s="143"/>
      <c r="J17" s="144"/>
      <c r="L17" s="129" t="s">
        <v>32</v>
      </c>
      <c r="M17" s="129"/>
      <c r="N17" s="129"/>
      <c r="O17" s="129"/>
      <c r="P17" s="101" t="e">
        <f>IF(R16=TRUE, 1, 0)</f>
        <v>#DIV/0!</v>
      </c>
    </row>
    <row r="18" spans="1:18" ht="18.75" customHeight="1" thickBot="1" x14ac:dyDescent="0.4">
      <c r="A18" s="154" t="s">
        <v>33</v>
      </c>
      <c r="B18" s="155"/>
      <c r="C18" s="92">
        <f>C16-C17</f>
        <v>-291</v>
      </c>
      <c r="D18" s="93">
        <f>D16-D17</f>
        <v>0</v>
      </c>
      <c r="F18" s="160" t="s">
        <v>34</v>
      </c>
      <c r="G18" s="161"/>
      <c r="H18" s="145"/>
      <c r="I18" s="146"/>
      <c r="J18" s="147"/>
      <c r="L18" s="128"/>
      <c r="M18" s="128"/>
      <c r="N18" s="128"/>
      <c r="O18" s="128"/>
      <c r="P18" s="102"/>
      <c r="R18" s="1" t="e">
        <f>AND(H19&gt;=-0.02, H19&lt;=0.02)</f>
        <v>#DIV/0!</v>
      </c>
    </row>
    <row r="19" spans="1:18" ht="16.5" customHeight="1" thickBot="1" x14ac:dyDescent="0.3">
      <c r="F19" s="213" t="s">
        <v>35</v>
      </c>
      <c r="G19" s="214"/>
      <c r="H19" s="136" t="e">
        <f>AVERAGE(H16:J18)</f>
        <v>#DIV/0!</v>
      </c>
      <c r="I19" s="137"/>
      <c r="J19" s="138"/>
      <c r="L19" s="125" t="s">
        <v>36</v>
      </c>
      <c r="M19" s="125"/>
      <c r="N19" s="125"/>
      <c r="O19" s="125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5"/>
      <c r="M20" s="125"/>
      <c r="N20" s="125"/>
      <c r="O20" s="125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9"/>
    </row>
    <row r="24" spans="1:18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9"/>
    </row>
    <row r="25" spans="1:18" ht="20.149999999999999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0" t="s">
        <v>38</v>
      </c>
      <c r="B28" s="211"/>
      <c r="C28" s="211"/>
      <c r="D28" s="211"/>
      <c r="E28" s="211"/>
      <c r="F28" s="212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5" t="s">
        <v>39</v>
      </c>
      <c r="C29" s="166"/>
      <c r="D29" s="167" t="s">
        <v>40</v>
      </c>
      <c r="E29" s="168"/>
      <c r="F29" s="168"/>
      <c r="G29" s="169"/>
      <c r="H29" s="167" t="s">
        <v>41</v>
      </c>
      <c r="I29" s="169"/>
      <c r="J29" s="168" t="s">
        <v>42</v>
      </c>
      <c r="K29" s="168"/>
      <c r="L29" s="196" t="s">
        <v>6</v>
      </c>
      <c r="M29" s="196"/>
      <c r="N29" s="192" t="s">
        <v>7</v>
      </c>
      <c r="O29" s="193"/>
      <c r="P29" s="60" t="s">
        <v>43</v>
      </c>
    </row>
    <row r="30" spans="1:18" ht="18.75" customHeight="1" thickBot="1" x14ac:dyDescent="0.3">
      <c r="A30" s="61" t="s">
        <v>44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59">
        <f t="shared" ref="P30:P38" si="4">L30-N30</f>
        <v>0</v>
      </c>
    </row>
    <row r="31" spans="1:18" ht="18.75" customHeight="1" thickBot="1" x14ac:dyDescent="0.3">
      <c r="A31" s="62" t="s">
        <v>44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59">
        <f t="shared" si="4"/>
        <v>0</v>
      </c>
    </row>
    <row r="32" spans="1:18" ht="19.149999999999999" customHeight="1" thickBot="1" x14ac:dyDescent="0.3">
      <c r="A32" s="62" t="s">
        <v>44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59">
        <f t="shared" si="4"/>
        <v>0</v>
      </c>
    </row>
    <row r="33" spans="1:16" ht="19.5" customHeight="1" thickBot="1" x14ac:dyDescent="0.3">
      <c r="A33" s="61" t="s">
        <v>44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59">
        <f t="shared" si="4"/>
        <v>0</v>
      </c>
    </row>
    <row r="34" spans="1:16" ht="19.5" customHeight="1" thickBot="1" x14ac:dyDescent="0.3">
      <c r="A34" s="62" t="s">
        <v>44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9">
        <f t="shared" si="4"/>
        <v>0</v>
      </c>
    </row>
    <row r="35" spans="1:16" ht="19.5" customHeight="1" thickBot="1" x14ac:dyDescent="0.3">
      <c r="A35" s="62" t="s">
        <v>44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9">
        <f t="shared" si="4"/>
        <v>0</v>
      </c>
    </row>
    <row r="36" spans="1:16" ht="19.5" customHeight="1" thickBot="1" x14ac:dyDescent="0.3">
      <c r="A36" s="61" t="s">
        <v>44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59">
        <f t="shared" si="4"/>
        <v>0</v>
      </c>
    </row>
    <row r="37" spans="1:16" ht="19.5" customHeight="1" thickBot="1" x14ac:dyDescent="0.3">
      <c r="A37" s="62" t="s">
        <v>44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9">
        <f t="shared" si="4"/>
        <v>0</v>
      </c>
    </row>
    <row r="38" spans="1:16" ht="18.75" customHeight="1" x14ac:dyDescent="0.25">
      <c r="A38" s="62" t="s">
        <v>44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2025-07-28T14:45:12Z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