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Brinco/Barnes &amp; Noble #3312 Sarasota FL/PROJECT DOCUMENTS/"/>
    </mc:Choice>
  </mc:AlternateContent>
  <xr:revisionPtr revIDLastSave="41" documentId="13_ncr:1_{B888774D-3C83-41B9-8B1C-1CD895A9BF91}" xr6:coauthVersionLast="47" xr6:coauthVersionMax="47" xr10:uidLastSave="{F6537906-F5F2-4F0D-B7BB-1C78DDFE923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<sst xmlns="http://schemas.openxmlformats.org/spreadsheetml/2006/main" count="86" uniqueCount="57">
  <si>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</si>
  <si>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</si>
  <si>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</si>
  <si>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</si>
  <si>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</si>
  <si>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</si>
  <si>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</si>
  <si>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</si>
  <si>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</si>
  <si>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</si>
  <si>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</si>
  <si>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</si>
  <si>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</si>
  <si>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</si>
  <si>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</si>
  <si>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</si>
  <si>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</si>
  <si>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</si>
  <si>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</si>
  <si>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</si>
  <si>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</si>
  <si>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</si>
  <si>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</si>
  <si>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</si>
  <si>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</si>
  <si>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</si>
  <si>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</si>
  <si>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</si>
  <si>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</si>
  <si>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</si>
  <si>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</si>
  <si>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</si>
  <si>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</si>
  <si>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</si>
  <si>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</si>
  <si>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</si>
  <si>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</si>
  <si>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</si>
  <si>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</si>
  <si>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</si>
  <si>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</si>
  <si>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</si>
  <si>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</si>
  <si>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</si>
  <si>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</si>
  <si>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</si>
  <si>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</si>
  <si>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</si>
  <si>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CAFÉ SERV.</t>
  </si>
  <si>
    <t>SALES</t>
  </si>
  <si>
    <t>OFFICE/BRK</t>
  </si>
  <si>
    <t>SITOCK</t>
  </si>
  <si>
    <t>CAFÉ WRK.</t>
  </si>
  <si>
    <t>ELEC. RM</t>
  </si>
  <si>
    <t>REST RMS.</t>
  </si>
  <si>
    <t>SERVER</t>
  </si>
  <si>
    <t>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</si>
</sst>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A18" sqref="A18:B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9" t="s">
        <v>38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30</v>
      </c>
      <c r="J4" s="182"/>
      <c r="K4" s="187" t="s">
        <v>3</v>
      </c>
      <c r="L4" s="188"/>
      <c r="M4" s="185" t="s">
        <v>4</v>
      </c>
      <c r="N4" s="186"/>
      <c r="O4" s="185" t="s">
        <v>43</v>
      </c>
      <c r="P4" s="186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thickBot="1" x14ac:dyDescent="0.3">
      <c r="A6" s="73" t="s">
        <v>26</v>
      </c>
      <c r="B6" s="71" t="s">
        <v>48</v>
      </c>
      <c r="C6" s="23">
        <v>3600</v>
      </c>
      <c r="D6" s="24"/>
      <c r="E6" s="23">
        <f t="shared" ref="E6:F7" si="0">C6-G6</f>
        <v>2700</v>
      </c>
      <c r="F6" s="24">
        <f t="shared" si="0"/>
        <v>0</v>
      </c>
      <c r="G6" s="25">
        <v>900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27</v>
      </c>
      <c r="B7" s="71" t="s">
        <v>48</v>
      </c>
      <c r="C7" s="35">
        <v>4200</v>
      </c>
      <c r="D7" s="36"/>
      <c r="E7" s="35">
        <f t="shared" si="0"/>
        <v>3200</v>
      </c>
      <c r="F7" s="36">
        <f t="shared" si="0"/>
        <v>0</v>
      </c>
      <c r="G7" s="37">
        <v>1000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31</v>
      </c>
      <c r="B8" s="72" t="s">
        <v>49</v>
      </c>
      <c r="C8" s="35">
        <v>4400</v>
      </c>
      <c r="D8" s="36"/>
      <c r="E8" s="35">
        <f t="shared" ref="E8:E11" si="2">C8-G8</f>
        <v>3300</v>
      </c>
      <c r="F8" s="36">
        <f t="shared" ref="F8:F11" si="3">D8-H8</f>
        <v>0</v>
      </c>
      <c r="G8" s="37">
        <v>1100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32</v>
      </c>
      <c r="B9" s="72" t="s">
        <v>49</v>
      </c>
      <c r="C9" s="35">
        <v>4400</v>
      </c>
      <c r="D9" s="36"/>
      <c r="E9" s="35">
        <f t="shared" si="2"/>
        <v>3300</v>
      </c>
      <c r="F9" s="36">
        <f t="shared" si="3"/>
        <v>0</v>
      </c>
      <c r="G9" s="37">
        <v>1100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44</v>
      </c>
      <c r="B10" s="72" t="s">
        <v>49</v>
      </c>
      <c r="C10" s="113">
        <v>4400</v>
      </c>
      <c r="D10" s="114"/>
      <c r="E10" s="113">
        <f t="shared" si="2"/>
        <v>3300</v>
      </c>
      <c r="F10" s="114">
        <f t="shared" si="3"/>
        <v>0</v>
      </c>
      <c r="G10" s="103">
        <v>1100</v>
      </c>
      <c r="H10" s="104"/>
      <c r="I10" s="105">
        <f>G10/C10</f>
        <v>0.25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9"/>
      <c r="R10" s="67"/>
    </row>
    <row r="11" spans="1:18" ht="20.100000000000001" customHeight="1" x14ac:dyDescent="0.25">
      <c r="A11" s="74" t="s">
        <v>45</v>
      </c>
      <c r="B11" s="72" t="s">
        <v>50</v>
      </c>
      <c r="C11" s="35">
        <v>960</v>
      </c>
      <c r="D11" s="36"/>
      <c r="E11" s="35">
        <f t="shared" si="2"/>
        <v>810</v>
      </c>
      <c r="F11" s="36">
        <f t="shared" si="3"/>
        <v>0</v>
      </c>
      <c r="G11" s="37">
        <v>150</v>
      </c>
      <c r="H11" s="38"/>
      <c r="I11" s="39">
        <f t="shared" ref="I11:I13" si="6">G11/C11</f>
        <v>0.15625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46</v>
      </c>
      <c r="B12" s="72" t="s">
        <v>51</v>
      </c>
      <c r="C12" s="35">
        <v>2400</v>
      </c>
      <c r="D12" s="36"/>
      <c r="E12" s="35">
        <f t="shared" ref="E12:E13" si="8">C12-G12</f>
        <v>2250</v>
      </c>
      <c r="F12" s="36">
        <f t="shared" ref="F12:F13" si="9">D12-H12</f>
        <v>0</v>
      </c>
      <c r="G12" s="37">
        <v>150</v>
      </c>
      <c r="H12" s="38"/>
      <c r="I12" s="39">
        <f t="shared" si="6"/>
        <v>6.25E-2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47</v>
      </c>
      <c r="B13" s="72" t="s">
        <v>52</v>
      </c>
      <c r="C13" s="35">
        <v>2100</v>
      </c>
      <c r="D13" s="36"/>
      <c r="E13" s="35">
        <f t="shared" si="8"/>
        <v>2000</v>
      </c>
      <c r="F13" s="36">
        <f t="shared" si="9"/>
        <v>0</v>
      </c>
      <c r="G13" s="37">
        <v>100</v>
      </c>
      <c r="H13" s="38"/>
      <c r="I13" s="39">
        <f t="shared" si="6"/>
        <v>4.7619047619047616E-2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74" t="s">
        <v>10</v>
      </c>
      <c r="B14" s="72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750</v>
      </c>
      <c r="P14" s="52"/>
      <c r="Q14" s="62"/>
      <c r="R14" s="67"/>
    </row>
    <row r="15" spans="1:18" ht="20.100000000000001" customHeight="1" x14ac:dyDescent="0.25">
      <c r="A15" s="74" t="s">
        <v>11</v>
      </c>
      <c r="B15" s="72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300</v>
      </c>
      <c r="P15" s="52"/>
      <c r="Q15" s="62"/>
      <c r="R15" s="67"/>
    </row>
    <row r="16" spans="1:18" ht="20.100000000000001" customHeight="1" x14ac:dyDescent="0.25">
      <c r="A16" s="74" t="s">
        <v>28</v>
      </c>
      <c r="B16" s="72" t="s">
        <v>55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1">
        <v>500</v>
      </c>
      <c r="P16" s="52"/>
      <c r="Q16" s="62"/>
      <c r="R16" s="67"/>
    </row>
    <row r="17" spans="1:21" ht="20.100000000000001" customHeight="1" thickBot="1" x14ac:dyDescent="0.3">
      <c r="A17" s="74" t="s">
        <v>29</v>
      </c>
      <c r="B17" s="72" t="s">
        <v>56</v>
      </c>
      <c r="C17" s="50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1">
        <v>500</v>
      </c>
      <c r="P17" s="52"/>
      <c r="Q17" s="62"/>
      <c r="R17" s="67"/>
    </row>
    <row r="18" spans="1:21" ht="20.100000000000001" customHeight="1" thickBot="1" x14ac:dyDescent="0.3">
      <c r="A18" s="191" t="s">
        <v>33</v>
      </c>
      <c r="B18" s="192"/>
      <c r="C18" s="75">
        <f>SUM(C6:C17)</f>
        <v>26460</v>
      </c>
      <c r="D18" s="76">
        <f>SUM(D6:D17)</f>
        <v>0</v>
      </c>
      <c r="E18" s="75">
        <f>SUM(E6:E17)</f>
        <v>20860</v>
      </c>
      <c r="F18" s="76">
        <f>SUM(F6:F17)</f>
        <v>0</v>
      </c>
      <c r="G18" s="77">
        <f>SUM(G6:G17)</f>
        <v>5600</v>
      </c>
      <c r="H18" s="78">
        <f>SUM(H6:H17)</f>
        <v>0</v>
      </c>
      <c r="I18" s="79"/>
      <c r="J18" s="80"/>
      <c r="K18" s="77">
        <f>SUM(K6:K17)</f>
        <v>0</v>
      </c>
      <c r="L18" s="78">
        <f>SUM(L6:L17)</f>
        <v>0</v>
      </c>
      <c r="M18" s="115">
        <f>SUM(M6:M17)</f>
        <v>0</v>
      </c>
      <c r="N18" s="81">
        <f>SUM(N6:N17)</f>
        <v>0</v>
      </c>
      <c r="O18" s="82">
        <f>SUM(O6:O17)</f>
        <v>2050</v>
      </c>
      <c r="P18" s="83">
        <f>SUM(P6:P17)</f>
        <v>0</v>
      </c>
      <c r="Q18" s="53"/>
      <c r="R18" s="67"/>
    </row>
    <row r="19" spans="1:21" ht="20.100000000000001" customHeight="1" thickBot="1" x14ac:dyDescent="0.3">
      <c r="A19" s="64"/>
      <c r="B19" s="54"/>
      <c r="C19" s="54"/>
      <c r="D19" s="54"/>
      <c r="E19" s="54"/>
      <c r="F19" s="65"/>
      <c r="G19" s="65"/>
      <c r="H19" s="70"/>
      <c r="I19" s="70"/>
      <c r="J19" s="65"/>
      <c r="K19" s="65"/>
      <c r="L19" s="66"/>
      <c r="M19" s="66"/>
      <c r="N19" s="66"/>
      <c r="O19" s="66"/>
      <c r="P19" s="53"/>
      <c r="Q19" s="67"/>
    </row>
    <row r="20" spans="1:21" ht="20.100000000000001" customHeight="1" thickBot="1" x14ac:dyDescent="0.3">
      <c r="A20" s="97" t="s">
        <v>34</v>
      </c>
      <c r="B20" s="84"/>
      <c r="C20" s="84"/>
      <c r="D20" s="84"/>
      <c r="F20" s="159" t="s">
        <v>12</v>
      </c>
      <c r="G20" s="160"/>
      <c r="H20" s="133" t="s">
        <v>37</v>
      </c>
      <c r="I20" s="134"/>
      <c r="J20" s="135"/>
      <c r="L20" s="96" t="s">
        <v>39</v>
      </c>
      <c r="M20" s="85"/>
      <c r="N20" s="85"/>
      <c r="O20" s="85"/>
      <c r="P20" s="85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51" t="s">
        <v>33</v>
      </c>
      <c r="B21" s="152"/>
      <c r="C21" s="87" t="s">
        <v>7</v>
      </c>
      <c r="D21" s="88" t="s">
        <v>8</v>
      </c>
      <c r="F21" s="161"/>
      <c r="G21" s="162"/>
      <c r="H21" s="136"/>
      <c r="I21" s="137"/>
      <c r="J21" s="138"/>
      <c r="L21" s="130" t="s">
        <v>42</v>
      </c>
      <c r="M21" s="130"/>
      <c r="N21" s="130"/>
      <c r="O21" s="130"/>
      <c r="P21" s="99">
        <f>IF(R20=TRUE, 1, 0)</f>
        <v>1</v>
      </c>
    </row>
    <row r="22" spans="1:21" ht="18.75" customHeight="1" x14ac:dyDescent="0.25">
      <c r="A22" s="153" t="s">
        <v>36</v>
      </c>
      <c r="B22" s="154"/>
      <c r="C22" s="89">
        <f>G18+K18</f>
        <v>5600</v>
      </c>
      <c r="D22" s="90">
        <f>H18+L18</f>
        <v>0</v>
      </c>
      <c r="F22" s="200" t="s">
        <v>13</v>
      </c>
      <c r="G22" s="201"/>
      <c r="H22" s="142"/>
      <c r="I22" s="143"/>
      <c r="J22" s="144"/>
      <c r="L22" s="131"/>
      <c r="M22" s="131"/>
      <c r="N22" s="131"/>
      <c r="O22" s="131"/>
      <c r="P22" s="101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55" t="s">
        <v>35</v>
      </c>
      <c r="B23" s="156"/>
      <c r="C23" s="93">
        <f>M18+O18</f>
        <v>2050</v>
      </c>
      <c r="D23" s="94">
        <f>N18+P18</f>
        <v>0</v>
      </c>
      <c r="F23" s="202" t="s">
        <v>14</v>
      </c>
      <c r="G23" s="203"/>
      <c r="H23" s="145"/>
      <c r="I23" s="146"/>
      <c r="J23" s="147"/>
      <c r="L23" s="132" t="s">
        <v>40</v>
      </c>
      <c r="M23" s="132"/>
      <c r="N23" s="132"/>
      <c r="O23" s="132"/>
      <c r="P23" s="100" t="e">
        <f>IF(R22=TRUE, 1, 0)</f>
        <v>#DIV/0!</v>
      </c>
    </row>
    <row r="24" spans="1:21" ht="18.75" customHeight="1" thickBot="1" x14ac:dyDescent="0.35">
      <c r="A24" s="157" t="s">
        <v>18</v>
      </c>
      <c r="B24" s="158"/>
      <c r="C24" s="91">
        <f>C22-C23</f>
        <v>3550</v>
      </c>
      <c r="D24" s="92">
        <f>D22-D23</f>
        <v>0</v>
      </c>
      <c r="F24" s="163" t="s">
        <v>15</v>
      </c>
      <c r="G24" s="164"/>
      <c r="H24" s="148"/>
      <c r="I24" s="149"/>
      <c r="J24" s="150"/>
      <c r="L24" s="131"/>
      <c r="M24" s="131"/>
      <c r="N24" s="131"/>
      <c r="O24" s="131"/>
      <c r="P24" s="101"/>
      <c r="R24" s="1" t="e">
        <f>AND(H25&gt;=-0.02, H25&lt;=0.02)</f>
        <v>#DIV/0!</v>
      </c>
    </row>
    <row r="25" spans="1:21" ht="16.5" customHeight="1" thickBot="1" x14ac:dyDescent="0.3">
      <c r="F25" s="216" t="s">
        <v>16</v>
      </c>
      <c r="G25" s="217"/>
      <c r="H25" s="139" t="e">
        <f>AVERAGE(H22:J24)</f>
        <v>#DIV/0!</v>
      </c>
      <c r="I25" s="140"/>
      <c r="J25" s="141"/>
      <c r="L25" s="128" t="s">
        <v>41</v>
      </c>
      <c r="M25" s="128"/>
      <c r="N25" s="128"/>
      <c r="O25" s="128"/>
      <c r="P25" s="95" t="e">
        <f>IF(R24=TRUE, 1, 0)</f>
        <v>#DIV/0!</v>
      </c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28"/>
      <c r="M26" s="128"/>
      <c r="N26" s="128"/>
      <c r="O26" s="128"/>
      <c r="P26" s="98"/>
    </row>
    <row r="27" spans="1:21" ht="13.6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6"/>
      <c r="M27" s="56"/>
      <c r="N27" s="57"/>
      <c r="O27" s="57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68"/>
    </row>
    <row r="30" spans="1:21" ht="20.100000000000001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68"/>
    </row>
    <row r="31" spans="1:21" ht="20.100000000000001" customHeight="1" thickBot="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3" t="s">
        <v>19</v>
      </c>
      <c r="B34" s="214"/>
      <c r="C34" s="214"/>
      <c r="D34" s="214"/>
      <c r="E34" s="214"/>
      <c r="F34" s="215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5"/>
    </row>
    <row r="35" spans="1:17" ht="19.2" customHeight="1" thickBot="1" x14ac:dyDescent="0.3">
      <c r="A35" s="5" t="s">
        <v>6</v>
      </c>
      <c r="B35" s="168" t="s">
        <v>24</v>
      </c>
      <c r="C35" s="169"/>
      <c r="D35" s="170" t="s">
        <v>23</v>
      </c>
      <c r="E35" s="171"/>
      <c r="F35" s="171"/>
      <c r="G35" s="172"/>
      <c r="H35" s="170" t="s">
        <v>20</v>
      </c>
      <c r="I35" s="172"/>
      <c r="J35" s="171" t="s">
        <v>21</v>
      </c>
      <c r="K35" s="171"/>
      <c r="L35" s="199" t="s">
        <v>3</v>
      </c>
      <c r="M35" s="199"/>
      <c r="N35" s="195" t="s">
        <v>4</v>
      </c>
      <c r="O35" s="196"/>
      <c r="P35" s="59" t="s">
        <v>22</v>
      </c>
    </row>
    <row r="36" spans="1:17" ht="18.75" customHeight="1" thickBot="1" x14ac:dyDescent="0.3">
      <c r="A36" s="60" t="s">
        <v>25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197"/>
      <c r="O36" s="198"/>
      <c r="P36" s="58">
        <f t="shared" ref="P36:P44" si="10">L36-N36</f>
        <v>0</v>
      </c>
    </row>
    <row r="37" spans="1:17" ht="18.75" customHeight="1" thickBot="1" x14ac:dyDescent="0.3">
      <c r="A37" s="61" t="s">
        <v>25</v>
      </c>
      <c r="B37" s="165"/>
      <c r="C37" s="165"/>
      <c r="D37" s="120"/>
      <c r="E37" s="121"/>
      <c r="F37" s="121"/>
      <c r="G37" s="122"/>
      <c r="H37" s="120"/>
      <c r="I37" s="122"/>
      <c r="J37" s="193"/>
      <c r="K37" s="194"/>
      <c r="L37" s="177"/>
      <c r="M37" s="178"/>
      <c r="N37" s="197"/>
      <c r="O37" s="198"/>
      <c r="P37" s="58">
        <f t="shared" si="10"/>
        <v>0</v>
      </c>
    </row>
    <row r="38" spans="1:17" ht="19.2" customHeight="1" thickBot="1" x14ac:dyDescent="0.3">
      <c r="A38" s="61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8">
        <f t="shared" si="10"/>
        <v>0</v>
      </c>
    </row>
    <row r="39" spans="1:17" ht="19.5" customHeight="1" thickBot="1" x14ac:dyDescent="0.3">
      <c r="A39" s="60" t="s">
        <v>25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8">
        <f t="shared" si="10"/>
        <v>0</v>
      </c>
    </row>
    <row r="40" spans="1:17" ht="19.5" customHeight="1" thickBot="1" x14ac:dyDescent="0.3">
      <c r="A40" s="61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8">
        <f t="shared" si="10"/>
        <v>0</v>
      </c>
    </row>
    <row r="41" spans="1:17" ht="19.5" customHeight="1" thickBot="1" x14ac:dyDescent="0.3">
      <c r="A41" s="61" t="s">
        <v>25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8">
        <f t="shared" si="10"/>
        <v>0</v>
      </c>
    </row>
    <row r="42" spans="1:17" ht="19.5" customHeight="1" thickBot="1" x14ac:dyDescent="0.3">
      <c r="A42" s="60" t="s">
        <v>25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8">
        <f t="shared" si="10"/>
        <v>0</v>
      </c>
    </row>
    <row r="43" spans="1:17" ht="19.5" customHeight="1" thickBot="1" x14ac:dyDescent="0.3">
      <c r="A43" s="61" t="s">
        <v>25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8">
        <f t="shared" si="10"/>
        <v>0</v>
      </c>
    </row>
    <row r="44" spans="1:17" ht="18.75" customHeight="1" x14ac:dyDescent="0.25">
      <c r="A44" s="61" t="s">
        <v>25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8">
        <f t="shared" si="10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1" ma:contentTypeDescription="Create a new document." ma:contentTypeScope="" ma:versionID="d90e524166dd509aa199c58649e13f55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3b3899b907d7904b8d792c38f960ff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D652F-D88D-4760-909B-4BEEBA252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2023-06-05T17:43:57Z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