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815C0413-05F6-4FDA-A5BD-B0676C33013C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<sst xmlns="http://schemas.openxmlformats.org/spreadsheetml/2006/main" count="91" uniqueCount="60">
  <si>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</si>
  <si>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</si>
  <si>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</si>
  <si>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</si>
  <si>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</si>
  <si>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</si>
  <si>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</si>
  <si>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</si>
  <si>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</si>
  <si>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</si>
  <si>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</si>
  <si>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</si>
  <si>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</si>
  <si>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</si>
  <si>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</si>
  <si>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</si>
  <si>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</si>
  <si>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</si>
  <si>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</si>
  <si>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</si>
  <si>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</si>
  <si>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</si>
  <si>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</si>
  <si>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</si>
  <si>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</si>
  <si>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</si>
  <si>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</si>
  <si>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</si>
  <si>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</t>
  </si>
  <si>
    <t>EF-3</t>
  </si>
  <si>
    <t>RESTROOMS</t>
  </si>
  <si>
    <t>EF4</t>
  </si>
  <si>
    <t>HD 3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</si>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</sst>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G9" sqref="G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5250</v>
      </c>
      <c r="D7" s="35"/>
      <c r="E7" s="23">
        <f t="shared" si="0"/>
        <v>4000</v>
      </c>
      <c r="F7" s="35">
        <f t="shared" si="1"/>
        <v>0</v>
      </c>
      <c r="G7" s="34">
        <v>1250</v>
      </c>
      <c r="H7" s="36"/>
      <c r="I7" s="37">
        <f t="shared" ref="I7:J7" si="2">G7/C7</f>
        <v>0.23809523809523808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4100</v>
      </c>
      <c r="F8" s="35">
        <f t="shared" ref="F8:F10" si="3">D8-H8</f>
        <v>0</v>
      </c>
      <c r="G8" s="34">
        <v>1150</v>
      </c>
      <c r="H8" s="36"/>
      <c r="I8" s="37">
        <f t="shared" ref="I8" si="4">G8/C8</f>
        <v>0.21904761904761905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1875</v>
      </c>
      <c r="D9" s="107"/>
      <c r="E9" s="23">
        <f t="shared" si="0"/>
        <v>1375</v>
      </c>
      <c r="F9" s="107">
        <f t="shared" si="3"/>
        <v>0</v>
      </c>
      <c r="G9" s="34">
        <v>500</v>
      </c>
      <c r="H9" s="98"/>
      <c r="I9" s="99">
        <f>G9/C9</f>
        <v>0.26666666666666666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375</v>
      </c>
      <c r="P14" s="49"/>
      <c r="Q14" s="59"/>
      <c r="R14" s="64"/>
    </row>
    <row r="15" spans="1:18" ht="20.100000000000001" hidden="1" customHeight="1">
      <c r="A15" s="116" t="s">
        <v>31</v>
      </c>
      <c r="B15" s="118" t="s">
        <v>32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0"/>
      <c r="N15" s="120"/>
      <c r="O15" s="41"/>
      <c r="P15" s="42"/>
      <c r="Q15" s="59"/>
      <c r="R15" s="64"/>
    </row>
    <row r="16" spans="1:18" ht="20.100000000000001" hidden="1" customHeight="1">
      <c r="A16" s="116" t="s">
        <v>33</v>
      </c>
      <c r="B16" s="118" t="s">
        <v>34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customHeight="1">
      <c r="A17" s="203" t="s">
        <v>35</v>
      </c>
      <c r="B17" s="204"/>
      <c r="C17" s="70">
        <f>SUM(C6:C14)</f>
        <v>21125</v>
      </c>
      <c r="D17" s="71">
        <f>SUM(D6:D14)</f>
        <v>0</v>
      </c>
      <c r="E17" s="70">
        <f>SUM(E6:E14)</f>
        <v>16475</v>
      </c>
      <c r="F17" s="71">
        <f>SUM(F6:F14)</f>
        <v>0</v>
      </c>
      <c r="G17" s="72">
        <f>SUM(G6:G14)</f>
        <v>4650</v>
      </c>
      <c r="H17" s="73">
        <f>SUM(H6:H14)</f>
        <v>0</v>
      </c>
      <c r="I17" s="74"/>
      <c r="J17" s="75"/>
      <c r="K17" s="72">
        <f>SUM(K6:K14)</f>
        <v>0</v>
      </c>
      <c r="L17" s="73">
        <f>SUM(L6:L14)</f>
        <v>0</v>
      </c>
      <c r="M17" s="108">
        <f>SUM(M6:M14)</f>
        <v>3315</v>
      </c>
      <c r="N17" s="76">
        <f>SUM(N6:N14)</f>
        <v>0</v>
      </c>
      <c r="O17" s="77">
        <f>SUM(O6:O14)</f>
        <v>375</v>
      </c>
      <c r="P17" s="78">
        <f>SUM(P6:P14)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36</v>
      </c>
      <c r="B19" s="79"/>
      <c r="C19" s="79"/>
      <c r="D19" s="79"/>
      <c r="F19" s="160" t="s">
        <v>37</v>
      </c>
      <c r="G19" s="161"/>
      <c r="H19" s="134" t="s">
        <v>38</v>
      </c>
      <c r="I19" s="135"/>
      <c r="J19" s="136"/>
      <c r="L19" s="91" t="s">
        <v>39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52" t="s">
        <v>35</v>
      </c>
      <c r="B20" s="153"/>
      <c r="C20" s="82" t="s">
        <v>11</v>
      </c>
      <c r="D20" s="83" t="s">
        <v>12</v>
      </c>
      <c r="F20" s="162"/>
      <c r="G20" s="163"/>
      <c r="H20" s="137"/>
      <c r="I20" s="138"/>
      <c r="J20" s="139"/>
      <c r="L20" s="131" t="s">
        <v>40</v>
      </c>
      <c r="M20" s="131"/>
      <c r="N20" s="131"/>
      <c r="O20" s="131"/>
      <c r="P20" s="94">
        <f>IF(R19=TRUE, 1, 0)</f>
        <v>1</v>
      </c>
    </row>
    <row r="21" spans="1:21" ht="18.75" customHeight="1">
      <c r="A21" s="154" t="s">
        <v>41</v>
      </c>
      <c r="B21" s="155"/>
      <c r="C21" s="84">
        <f>G17+K17</f>
        <v>4650</v>
      </c>
      <c r="D21" s="85">
        <f>H17+L17</f>
        <v>0</v>
      </c>
      <c r="F21" s="208" t="s">
        <v>42</v>
      </c>
      <c r="G21" s="209"/>
      <c r="H21" s="143"/>
      <c r="I21" s="144"/>
      <c r="J21" s="145"/>
      <c r="L21" s="132"/>
      <c r="M21" s="132"/>
      <c r="N21" s="132"/>
      <c r="O21" s="132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56" t="s">
        <v>43</v>
      </c>
      <c r="B22" s="157"/>
      <c r="C22" s="88">
        <f>M17+O17</f>
        <v>3690</v>
      </c>
      <c r="D22" s="89">
        <f>N17+P17</f>
        <v>0</v>
      </c>
      <c r="F22" s="210" t="s">
        <v>44</v>
      </c>
      <c r="G22" s="211"/>
      <c r="H22" s="146"/>
      <c r="I22" s="147"/>
      <c r="J22" s="148"/>
      <c r="L22" s="133" t="s">
        <v>45</v>
      </c>
      <c r="M22" s="133"/>
      <c r="N22" s="133"/>
      <c r="O22" s="133"/>
      <c r="P22" s="95" t="e">
        <f>IF(R21=TRUE, 1, 0)</f>
        <v>#DIV/0!</v>
      </c>
    </row>
    <row r="23" spans="1:21" ht="18.75" customHeight="1" thickBot="1">
      <c r="A23" s="158" t="s">
        <v>46</v>
      </c>
      <c r="B23" s="159"/>
      <c r="C23" s="86">
        <f>C21-C22</f>
        <v>960</v>
      </c>
      <c r="D23" s="87">
        <f>D21-D22</f>
        <v>0</v>
      </c>
      <c r="F23" s="189" t="s">
        <v>47</v>
      </c>
      <c r="G23" s="190"/>
      <c r="H23" s="149"/>
      <c r="I23" s="150"/>
      <c r="J23" s="151"/>
      <c r="L23" s="132"/>
      <c r="M23" s="132"/>
      <c r="N23" s="132"/>
      <c r="O23" s="132"/>
      <c r="P23" s="96"/>
      <c r="R23" s="1" t="e">
        <f>AND(H24&gt;=-0.02, H24&lt;=0.02)</f>
        <v>#DIV/0!</v>
      </c>
    </row>
    <row r="24" spans="1:21" ht="16.5" customHeight="1" thickBot="1">
      <c r="F24" s="224" t="s">
        <v>48</v>
      </c>
      <c r="G24" s="225"/>
      <c r="H24" s="140" t="e">
        <f>AVERAGE(H21:J23)</f>
        <v>#DIV/0!</v>
      </c>
      <c r="I24" s="141"/>
      <c r="J24" s="142"/>
      <c r="L24" s="129" t="s">
        <v>49</v>
      </c>
      <c r="M24" s="129"/>
      <c r="N24" s="129"/>
      <c r="O24" s="129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9"/>
      <c r="M25" s="129"/>
      <c r="N25" s="129"/>
      <c r="O25" s="129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50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65"/>
    </row>
    <row r="29" spans="1:21" ht="20.100000000000001" customHeight="1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65"/>
    </row>
    <row r="30" spans="1:21" ht="20.100000000000001" customHeight="1" thickBot="1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21" t="s">
        <v>51</v>
      </c>
      <c r="B33" s="222"/>
      <c r="C33" s="222"/>
      <c r="D33" s="222"/>
      <c r="E33" s="222"/>
      <c r="F33" s="22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0" t="s">
        <v>52</v>
      </c>
      <c r="C34" s="171"/>
      <c r="D34" s="174" t="s">
        <v>53</v>
      </c>
      <c r="E34" s="175"/>
      <c r="F34" s="175"/>
      <c r="G34" s="176"/>
      <c r="H34" s="174" t="s">
        <v>54</v>
      </c>
      <c r="I34" s="176"/>
      <c r="J34" s="175" t="s">
        <v>55</v>
      </c>
      <c r="K34" s="175"/>
      <c r="L34" s="207" t="s">
        <v>6</v>
      </c>
      <c r="M34" s="207"/>
      <c r="N34" s="205" t="s">
        <v>7</v>
      </c>
      <c r="O34" s="206"/>
      <c r="P34" s="56" t="s">
        <v>56</v>
      </c>
    </row>
    <row r="35" spans="1:17" ht="18.75" customHeight="1" thickBot="1">
      <c r="A35" s="57" t="s">
        <v>57</v>
      </c>
      <c r="B35" s="168" t="s">
        <v>58</v>
      </c>
      <c r="C35" s="169"/>
      <c r="D35" s="177"/>
      <c r="E35" s="178"/>
      <c r="F35" s="178"/>
      <c r="G35" s="179"/>
      <c r="H35" s="177" t="s">
        <v>59</v>
      </c>
      <c r="I35" s="179"/>
      <c r="J35" s="183" t="s">
        <v>59</v>
      </c>
      <c r="K35" s="184"/>
      <c r="L35" s="181">
        <v>0</v>
      </c>
      <c r="M35" s="182"/>
      <c r="N35" s="201">
        <v>1080</v>
      </c>
      <c r="O35" s="202"/>
      <c r="P35" s="55">
        <f t="shared" ref="P35:P37" si="8">L35-N35</f>
        <v>-1080</v>
      </c>
    </row>
    <row r="36" spans="1:17" ht="18.75" customHeight="1" thickBot="1">
      <c r="A36" s="58" t="s">
        <v>57</v>
      </c>
      <c r="B36" s="167" t="s">
        <v>58</v>
      </c>
      <c r="C36" s="167"/>
      <c r="D36" s="164"/>
      <c r="E36" s="165"/>
      <c r="F36" s="165"/>
      <c r="G36" s="166"/>
      <c r="H36" s="164" t="s">
        <v>59</v>
      </c>
      <c r="I36" s="166"/>
      <c r="J36" s="187" t="s">
        <v>59</v>
      </c>
      <c r="K36" s="188"/>
      <c r="L36" s="181">
        <v>0</v>
      </c>
      <c r="M36" s="182"/>
      <c r="N36" s="201">
        <v>832</v>
      </c>
      <c r="O36" s="202"/>
      <c r="P36" s="55">
        <f t="shared" ref="P36" si="9">L36-N36</f>
        <v>-832</v>
      </c>
    </row>
    <row r="37" spans="1:17" ht="18.75" customHeight="1" thickBot="1">
      <c r="A37" s="58" t="s">
        <v>57</v>
      </c>
      <c r="B37" s="167" t="s">
        <v>58</v>
      </c>
      <c r="C37" s="167"/>
      <c r="D37" s="164"/>
      <c r="E37" s="165"/>
      <c r="F37" s="165"/>
      <c r="G37" s="166"/>
      <c r="H37" s="164" t="s">
        <v>59</v>
      </c>
      <c r="I37" s="166"/>
      <c r="J37" s="187" t="s">
        <v>59</v>
      </c>
      <c r="K37" s="188"/>
      <c r="L37" s="181">
        <v>0</v>
      </c>
      <c r="M37" s="182"/>
      <c r="N37" s="201">
        <v>701</v>
      </c>
      <c r="O37" s="202"/>
      <c r="P37" s="55">
        <f t="shared" si="8"/>
        <v>-701</v>
      </c>
    </row>
    <row r="38" spans="1:17" ht="19.149999999999999" customHeight="1">
      <c r="A38" s="58" t="s">
        <v>57</v>
      </c>
      <c r="B38" s="172" t="s">
        <v>58</v>
      </c>
      <c r="C38" s="173"/>
      <c r="D38" s="164"/>
      <c r="E38" s="165"/>
      <c r="F38" s="165"/>
      <c r="G38" s="166"/>
      <c r="H38" s="164" t="s">
        <v>59</v>
      </c>
      <c r="I38" s="166"/>
      <c r="J38" s="164" t="s">
        <v>59</v>
      </c>
      <c r="K38" s="180"/>
      <c r="L38" s="185">
        <v>0</v>
      </c>
      <c r="M38" s="186"/>
      <c r="N38" s="127">
        <v>390</v>
      </c>
      <c r="O38" s="128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2024-11-12T16:01:37Z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