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Topeka, KS\"/>
    </mc:Choice>
  </mc:AlternateContent>
  <xr:revisionPtr revIDLastSave="0" documentId="13_ncr:1_{6F956600-090B-4287-BC09-C6621B144D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E6" i="1"/>
  <c r="E7" i="1"/>
  <c r="E8" i="1"/>
  <c r="P34" i="1"/>
  <c r="O15" i="1" l="1"/>
  <c r="M15" i="1"/>
  <c r="L15" i="1"/>
  <c r="K15" i="1"/>
  <c r="H15" i="1"/>
  <c r="G15" i="1"/>
  <c r="C19" i="1" s="1"/>
  <c r="D15" i="1"/>
  <c r="C15" i="1"/>
  <c r="C20" i="1" l="1"/>
  <c r="C21" i="1" s="1"/>
  <c r="I9" i="1"/>
  <c r="J9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F6" i="1"/>
  <c r="E15" i="1"/>
  <c r="F15" i="1" l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<sst xmlns="http://schemas.openxmlformats.org/spreadsheetml/2006/main" count="86" uniqueCount="55">
  <si>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</si>
  <si>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</si>
  <si>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</si>
  <si>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</si>
  <si>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</si>
  <si>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</si>
  <si>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</si>
  <si>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</si>
  <si>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</si>
  <si>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</si>
  <si>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</si>
  <si>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</si>
  <si>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</si>
  <si>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</si>
  <si>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</si>
  <si>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</si>
  <si>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SERVING</t>
  </si>
  <si>
    <t>AC-3</t>
  </si>
  <si>
    <t>DINNING/ RR</t>
  </si>
  <si>
    <t>AC-4</t>
  </si>
  <si>
    <t>BOH</t>
  </si>
  <si>
    <t>EF-1</t>
  </si>
  <si>
    <t>EF-2</t>
  </si>
  <si>
    <t>EF-3</t>
  </si>
  <si>
    <t>EF-4</t>
  </si>
  <si>
    <t>EMPL RR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</si>
  <si>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</si>
  <si>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</si>
  <si>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</si>
  <si>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</si>
  <si>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</si>
  <si>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</si>
  <si>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</si>
  <si>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</si>
  <si>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</si>
  <si>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</si>
  <si>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</si>
  <si>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</si>
  <si>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</si>
  <si>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</si>
  <si>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</si>
  <si>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</si>
  <si>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</si>
  <si>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</si>
  <si>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</si>
  <si>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</si>
  <si>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</si>
  <si>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</si>
  <si>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</si>
  <si>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</si>
  <si>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</si>
  <si>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</si>
  <si>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RESTROOMS</t>
  </si>
  <si>
    <t>HD1</t>
  </si>
  <si>
    <t>HD2&amp;HD3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</si>
</sst>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85" zoomScaleNormal="85" zoomScaleSheetLayoutView="85" workbookViewId="0">
      <selection activeCell="A15" sqref="A15:B15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35">
      <c r="A3" s="82"/>
    </row>
    <row r="4" spans="1:18" ht="20.100000000000001" customHeight="1" thickBot="1" x14ac:dyDescent="0.3">
      <c r="A4" s="6"/>
      <c r="B4" s="8" t="s">
        <v>1</v>
      </c>
      <c r="C4" s="181" t="s">
        <v>2</v>
      </c>
      <c r="D4" s="182"/>
      <c r="E4" s="164" t="s">
        <v>3</v>
      </c>
      <c r="F4" s="162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8420</v>
      </c>
      <c r="E6" s="23">
        <f t="shared" ref="E6:E9" si="0">C6-G6</f>
        <v>6375</v>
      </c>
      <c r="F6" s="24">
        <f t="shared" ref="F6:F7" si="1">D6-H6</f>
        <v>6582</v>
      </c>
      <c r="G6" s="23">
        <v>1750</v>
      </c>
      <c r="H6" s="25">
        <v>1838</v>
      </c>
      <c r="I6" s="26">
        <f>G6/C6</f>
        <v>0.2153846153846154</v>
      </c>
      <c r="J6" s="27">
        <f>H6/D6</f>
        <v>0.21828978622327791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70" t="s">
        <v>15</v>
      </c>
      <c r="B7" s="68" t="s">
        <v>16</v>
      </c>
      <c r="C7" s="34">
        <v>4375</v>
      </c>
      <c r="D7" s="35">
        <v>4466</v>
      </c>
      <c r="E7" s="23">
        <f t="shared" si="0"/>
        <v>3300</v>
      </c>
      <c r="F7" s="35">
        <f t="shared" si="1"/>
        <v>3335</v>
      </c>
      <c r="G7" s="34">
        <v>1075</v>
      </c>
      <c r="H7" s="36">
        <v>1131</v>
      </c>
      <c r="I7" s="37">
        <f t="shared" ref="I7:J7" si="2">G7/C7</f>
        <v>0.24571428571428572</v>
      </c>
      <c r="J7" s="38">
        <f t="shared" si="2"/>
        <v>0.25324675324675322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5250</v>
      </c>
      <c r="D8" s="35">
        <v>5324</v>
      </c>
      <c r="E8" s="23">
        <f t="shared" si="0"/>
        <v>3975</v>
      </c>
      <c r="F8" s="35">
        <f t="shared" ref="F8:F9" si="3">D8-H8</f>
        <v>3979</v>
      </c>
      <c r="G8" s="34">
        <v>1275</v>
      </c>
      <c r="H8" s="36">
        <v>1345</v>
      </c>
      <c r="I8" s="37">
        <f t="shared" ref="I8" si="4">G8/C8</f>
        <v>0.24285714285714285</v>
      </c>
      <c r="J8" s="38">
        <f t="shared" ref="J8" si="5">H8/D8</f>
        <v>0.25262960180315552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70" t="s">
        <v>19</v>
      </c>
      <c r="B9" s="68" t="s">
        <v>20</v>
      </c>
      <c r="C9" s="34">
        <v>1750</v>
      </c>
      <c r="D9" s="35">
        <v>1772</v>
      </c>
      <c r="E9" s="23">
        <f t="shared" si="0"/>
        <v>1325</v>
      </c>
      <c r="F9" s="35">
        <f t="shared" si="3"/>
        <v>1333</v>
      </c>
      <c r="G9" s="34">
        <v>425</v>
      </c>
      <c r="H9" s="36">
        <v>439</v>
      </c>
      <c r="I9" s="37">
        <f>G9/C9</f>
        <v>0.24285714285714285</v>
      </c>
      <c r="J9" s="38">
        <f>H9/D9</f>
        <v>0.24774266365688488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 x14ac:dyDescent="0.25">
      <c r="A10" s="70" t="s">
        <v>21</v>
      </c>
      <c r="B10" s="68" t="s">
        <v>53</v>
      </c>
      <c r="C10" s="45"/>
      <c r="D10" s="46"/>
      <c r="E10" s="112"/>
      <c r="F10" s="46"/>
      <c r="G10" s="39"/>
      <c r="H10" s="40"/>
      <c r="I10" s="47"/>
      <c r="J10" s="40"/>
      <c r="K10" s="39"/>
      <c r="L10" s="40"/>
      <c r="M10" s="48">
        <v>1913</v>
      </c>
      <c r="N10" s="49">
        <v>2004</v>
      </c>
      <c r="O10" s="41"/>
      <c r="P10" s="42"/>
      <c r="Q10" s="59"/>
      <c r="R10" s="64"/>
    </row>
    <row r="11" spans="1:18" ht="20.100000000000001" customHeight="1" x14ac:dyDescent="0.25">
      <c r="A11" s="70" t="s">
        <v>22</v>
      </c>
      <c r="B11" s="114" t="s">
        <v>54</v>
      </c>
      <c r="C11" s="45"/>
      <c r="D11" s="46"/>
      <c r="E11" s="113"/>
      <c r="F11" s="46"/>
      <c r="G11" s="39"/>
      <c r="H11" s="40"/>
      <c r="I11" s="47"/>
      <c r="J11" s="40"/>
      <c r="K11" s="39"/>
      <c r="L11" s="40"/>
      <c r="M11" s="48">
        <v>1402</v>
      </c>
      <c r="N11" s="49">
        <v>1435</v>
      </c>
      <c r="O11" s="41"/>
      <c r="P11" s="42"/>
      <c r="Q11" s="59"/>
      <c r="R11" s="64"/>
    </row>
    <row r="12" spans="1:18" ht="20.100000000000001" customHeight="1" thickBot="1" x14ac:dyDescent="0.3">
      <c r="A12" s="99" t="s">
        <v>23</v>
      </c>
      <c r="B12" s="100" t="s">
        <v>52</v>
      </c>
      <c r="C12" s="106"/>
      <c r="D12" s="107"/>
      <c r="E12" s="106"/>
      <c r="F12" s="107"/>
      <c r="G12" s="108"/>
      <c r="H12" s="109"/>
      <c r="I12" s="110"/>
      <c r="J12" s="109"/>
      <c r="K12" s="108"/>
      <c r="L12" s="109"/>
      <c r="M12" s="41"/>
      <c r="N12" s="42"/>
      <c r="O12" s="48">
        <v>300</v>
      </c>
      <c r="P12" s="49">
        <v>305</v>
      </c>
      <c r="Q12" s="59"/>
      <c r="R12" s="64"/>
    </row>
    <row r="13" spans="1:18" ht="20.100000000000001" hidden="1" customHeight="1" x14ac:dyDescent="0.25">
      <c r="A13" s="99" t="s">
        <v>24</v>
      </c>
      <c r="B13" s="68" t="s">
        <v>25</v>
      </c>
      <c r="C13" s="101"/>
      <c r="D13" s="102"/>
      <c r="E13" s="101"/>
      <c r="F13" s="102"/>
      <c r="G13" s="103"/>
      <c r="H13" s="104"/>
      <c r="I13" s="105"/>
      <c r="J13" s="104"/>
      <c r="K13" s="103"/>
      <c r="L13" s="111"/>
      <c r="M13" s="41"/>
      <c r="N13" s="42"/>
      <c r="O13" s="48"/>
      <c r="P13" s="49"/>
      <c r="Q13" s="59"/>
      <c r="R13" s="64"/>
    </row>
    <row r="14" spans="1:18" ht="20.100000000000001" hidden="1" customHeight="1" x14ac:dyDescent="0.25">
      <c r="A14" s="99" t="s">
        <v>26</v>
      </c>
      <c r="B14" s="68"/>
      <c r="C14" s="45"/>
      <c r="D14" s="46"/>
      <c r="E14" s="45"/>
      <c r="F14" s="46"/>
      <c r="G14" s="39"/>
      <c r="H14" s="40"/>
      <c r="I14" s="47"/>
      <c r="J14" s="40"/>
      <c r="K14" s="39"/>
      <c r="L14" s="40"/>
      <c r="M14" s="41"/>
      <c r="N14" s="42"/>
      <c r="O14" s="41"/>
      <c r="P14" s="42"/>
      <c r="Q14" s="59"/>
      <c r="R14" s="64"/>
    </row>
    <row r="15" spans="1:18" ht="20.100000000000001" customHeight="1" thickBot="1" x14ac:dyDescent="0.3">
      <c r="A15" s="191" t="s">
        <v>27</v>
      </c>
      <c r="B15" s="192"/>
      <c r="C15" s="71">
        <f t="shared" ref="C15:H15" si="6">SUM(C6:C13)</f>
        <v>19500</v>
      </c>
      <c r="D15" s="72">
        <f t="shared" si="6"/>
        <v>19982</v>
      </c>
      <c r="E15" s="71">
        <f t="shared" si="6"/>
        <v>14975</v>
      </c>
      <c r="F15" s="72">
        <f t="shared" si="6"/>
        <v>15229</v>
      </c>
      <c r="G15" s="73">
        <f t="shared" si="6"/>
        <v>4525</v>
      </c>
      <c r="H15" s="74">
        <f t="shared" si="6"/>
        <v>4753</v>
      </c>
      <c r="I15" s="75"/>
      <c r="J15" s="76"/>
      <c r="K15" s="73">
        <f t="shared" ref="K15:P15" si="7">SUM(K6:K13)</f>
        <v>0</v>
      </c>
      <c r="L15" s="74">
        <f t="shared" si="7"/>
        <v>0</v>
      </c>
      <c r="M15" s="98">
        <f t="shared" si="7"/>
        <v>3315</v>
      </c>
      <c r="N15" s="77">
        <f t="shared" si="7"/>
        <v>3439</v>
      </c>
      <c r="O15" s="78">
        <f t="shared" si="7"/>
        <v>300</v>
      </c>
      <c r="P15" s="79">
        <f t="shared" si="7"/>
        <v>305</v>
      </c>
      <c r="Q15" s="50"/>
      <c r="R15" s="64"/>
    </row>
    <row r="16" spans="1:18" ht="20.100000000000001" customHeight="1" thickBot="1" x14ac:dyDescent="0.3">
      <c r="A16" s="61"/>
      <c r="B16" s="51"/>
      <c r="C16" s="51"/>
      <c r="D16" s="51"/>
      <c r="E16" s="51"/>
      <c r="F16" s="62"/>
      <c r="G16" s="62"/>
      <c r="H16" s="67"/>
      <c r="I16" s="67"/>
      <c r="J16" s="62"/>
      <c r="K16" s="62"/>
      <c r="L16" s="63"/>
      <c r="M16" s="63"/>
      <c r="N16" s="63"/>
      <c r="O16" s="63"/>
      <c r="P16" s="50"/>
      <c r="Q16" s="64"/>
    </row>
    <row r="17" spans="1:21" ht="20.100000000000001" customHeight="1" x14ac:dyDescent="0.25">
      <c r="A17" s="93" t="s">
        <v>28</v>
      </c>
      <c r="B17" s="80"/>
      <c r="C17" s="80"/>
      <c r="D17" s="80"/>
      <c r="F17" s="148" t="s">
        <v>29</v>
      </c>
      <c r="G17" s="149"/>
      <c r="H17" s="122" t="s">
        <v>30</v>
      </c>
      <c r="I17" s="123"/>
      <c r="J17" s="124"/>
      <c r="L17" s="92" t="s">
        <v>31</v>
      </c>
      <c r="M17" s="81"/>
      <c r="N17" s="81"/>
      <c r="O17" s="81"/>
      <c r="P17" s="81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0" t="s">
        <v>27</v>
      </c>
      <c r="B18" s="141"/>
      <c r="C18" s="83" t="s">
        <v>11</v>
      </c>
      <c r="D18" s="84" t="s">
        <v>12</v>
      </c>
      <c r="F18" s="150"/>
      <c r="G18" s="151"/>
      <c r="H18" s="125"/>
      <c r="I18" s="126"/>
      <c r="J18" s="127"/>
      <c r="L18" s="119" t="s">
        <v>32</v>
      </c>
      <c r="M18" s="119"/>
      <c r="N18" s="119"/>
      <c r="O18" s="119"/>
      <c r="P18" s="95">
        <f>IF(R17=TRUE, 1, 0)</f>
        <v>1</v>
      </c>
    </row>
    <row r="19" spans="1:21" ht="18.75" customHeight="1" x14ac:dyDescent="0.25">
      <c r="A19" s="142" t="s">
        <v>33</v>
      </c>
      <c r="B19" s="143"/>
      <c r="C19" s="85">
        <f>G15+K15</f>
        <v>4525</v>
      </c>
      <c r="D19" s="86">
        <f>H15+L15</f>
        <v>4753</v>
      </c>
      <c r="F19" s="196" t="s">
        <v>34</v>
      </c>
      <c r="G19" s="197"/>
      <c r="H19" s="131">
        <v>1.7600000000000001E-2</v>
      </c>
      <c r="I19" s="132"/>
      <c r="J19" s="133"/>
      <c r="L19" s="120"/>
      <c r="M19" s="120"/>
      <c r="N19" s="120"/>
      <c r="O19" s="120"/>
      <c r="P19" s="97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44" t="s">
        <v>35</v>
      </c>
      <c r="B20" s="145"/>
      <c r="C20" s="89">
        <f>M15+O15</f>
        <v>3615</v>
      </c>
      <c r="D20" s="90">
        <f>N15+P15</f>
        <v>3744</v>
      </c>
      <c r="F20" s="198" t="s">
        <v>36</v>
      </c>
      <c r="G20" s="199"/>
      <c r="H20" s="134">
        <v>1.8499999999999999E-2</v>
      </c>
      <c r="I20" s="135"/>
      <c r="J20" s="136"/>
      <c r="L20" s="121" t="s">
        <v>37</v>
      </c>
      <c r="M20" s="121"/>
      <c r="N20" s="121"/>
      <c r="O20" s="121"/>
      <c r="P20" s="96">
        <f>IF(R19=TRUE, 1, 0)</f>
        <v>1</v>
      </c>
    </row>
    <row r="21" spans="1:21" ht="18.75" customHeight="1" thickBot="1" x14ac:dyDescent="0.35">
      <c r="A21" s="146" t="s">
        <v>38</v>
      </c>
      <c r="B21" s="147"/>
      <c r="C21" s="87">
        <f>C19-C20</f>
        <v>910</v>
      </c>
      <c r="D21" s="88">
        <f>D19-D20</f>
        <v>1009</v>
      </c>
      <c r="F21" s="177" t="s">
        <v>39</v>
      </c>
      <c r="G21" s="178"/>
      <c r="H21" s="137">
        <v>1.3299999999999999E-2</v>
      </c>
      <c r="I21" s="138"/>
      <c r="J21" s="139"/>
      <c r="L21" s="120"/>
      <c r="M21" s="120"/>
      <c r="N21" s="120"/>
      <c r="O21" s="120"/>
      <c r="P21" s="97"/>
      <c r="R21" s="1" t="b">
        <f>AND(H22&gt;=-0.02, H22&lt;=0.02)</f>
        <v>1</v>
      </c>
    </row>
    <row r="22" spans="1:21" ht="16.5" customHeight="1" thickBot="1" x14ac:dyDescent="0.3">
      <c r="F22" s="212" t="s">
        <v>40</v>
      </c>
      <c r="G22" s="213"/>
      <c r="H22" s="128">
        <f>AVERAGE(H19:J21)</f>
        <v>1.6466666666666668E-2</v>
      </c>
      <c r="I22" s="129"/>
      <c r="J22" s="130"/>
      <c r="L22" s="117" t="s">
        <v>41</v>
      </c>
      <c r="M22" s="117"/>
      <c r="N22" s="117"/>
      <c r="O22" s="117"/>
      <c r="P22" s="91">
        <f>IF(R21=TRUE, 1, 0)</f>
        <v>1</v>
      </c>
    </row>
    <row r="23" spans="1:21" ht="13.65" customHeight="1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117"/>
      <c r="M23" s="117"/>
      <c r="N23" s="117"/>
      <c r="O23" s="117"/>
      <c r="P23" s="94"/>
    </row>
    <row r="24" spans="1:21" ht="13.6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3"/>
      <c r="M24" s="53"/>
      <c r="N24" s="54"/>
      <c r="O24" s="54"/>
      <c r="P24" s="7"/>
      <c r="Q24" s="7"/>
    </row>
    <row r="25" spans="1:21" ht="13.5" customHeight="1" thickBot="1" x14ac:dyDescent="0.3">
      <c r="A25" s="3" t="s">
        <v>42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  <c r="Q26" s="65"/>
    </row>
    <row r="27" spans="1:21" ht="20.100000000000001" customHeight="1" x14ac:dyDescent="0.25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5"/>
      <c r="Q27" s="65"/>
    </row>
    <row r="28" spans="1:21" ht="20.100000000000001" customHeight="1" thickBot="1" x14ac:dyDescent="0.3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9" t="s">
        <v>43</v>
      </c>
      <c r="B31" s="210"/>
      <c r="C31" s="210"/>
      <c r="D31" s="210"/>
      <c r="E31" s="210"/>
      <c r="F31" s="211"/>
      <c r="G31" s="51"/>
      <c r="H31" s="51"/>
      <c r="I31" s="51"/>
      <c r="J31" s="51"/>
      <c r="K31" s="51"/>
      <c r="L31" s="51"/>
      <c r="M31" s="51"/>
      <c r="N31" s="51"/>
      <c r="O31" s="51"/>
      <c r="P31" s="50"/>
      <c r="Q31" s="52"/>
    </row>
    <row r="32" spans="1:21" ht="19.2" customHeight="1" thickBot="1" x14ac:dyDescent="0.3">
      <c r="A32" s="5" t="s">
        <v>9</v>
      </c>
      <c r="B32" s="158" t="s">
        <v>44</v>
      </c>
      <c r="C32" s="159"/>
      <c r="D32" s="162" t="s">
        <v>45</v>
      </c>
      <c r="E32" s="163"/>
      <c r="F32" s="163"/>
      <c r="G32" s="164"/>
      <c r="H32" s="162" t="s">
        <v>46</v>
      </c>
      <c r="I32" s="164"/>
      <c r="J32" s="163" t="s">
        <v>47</v>
      </c>
      <c r="K32" s="163"/>
      <c r="L32" s="195" t="s">
        <v>6</v>
      </c>
      <c r="M32" s="195"/>
      <c r="N32" s="193" t="s">
        <v>7</v>
      </c>
      <c r="O32" s="194"/>
      <c r="P32" s="56" t="s">
        <v>48</v>
      </c>
    </row>
    <row r="33" spans="1:16" ht="18.75" customHeight="1" thickBot="1" x14ac:dyDescent="0.3">
      <c r="A33" s="57" t="s">
        <v>49</v>
      </c>
      <c r="B33" s="156" t="s">
        <v>50</v>
      </c>
      <c r="C33" s="157"/>
      <c r="D33" s="165"/>
      <c r="E33" s="166"/>
      <c r="F33" s="166"/>
      <c r="G33" s="167"/>
      <c r="H33" s="165" t="s">
        <v>51</v>
      </c>
      <c r="I33" s="167"/>
      <c r="J33" s="171" t="s">
        <v>51</v>
      </c>
      <c r="K33" s="172"/>
      <c r="L33" s="169">
        <v>0</v>
      </c>
      <c r="M33" s="170"/>
      <c r="N33" s="189">
        <v>1080</v>
      </c>
      <c r="O33" s="190"/>
      <c r="P33" s="55">
        <f t="shared" ref="P33:P35" si="8">L33-N33</f>
        <v>-1080</v>
      </c>
    </row>
    <row r="34" spans="1:16" ht="18.75" customHeight="1" thickBot="1" x14ac:dyDescent="0.3">
      <c r="A34" s="58" t="s">
        <v>49</v>
      </c>
      <c r="B34" s="155" t="s">
        <v>50</v>
      </c>
      <c r="C34" s="155"/>
      <c r="D34" s="152"/>
      <c r="E34" s="153"/>
      <c r="F34" s="153"/>
      <c r="G34" s="154"/>
      <c r="H34" s="152" t="s">
        <v>51</v>
      </c>
      <c r="I34" s="154"/>
      <c r="J34" s="175" t="s">
        <v>51</v>
      </c>
      <c r="K34" s="176"/>
      <c r="L34" s="169">
        <v>0</v>
      </c>
      <c r="M34" s="170"/>
      <c r="N34" s="189">
        <v>832</v>
      </c>
      <c r="O34" s="190"/>
      <c r="P34" s="55">
        <f t="shared" ref="P34" si="9">L34-N34</f>
        <v>-832</v>
      </c>
    </row>
    <row r="35" spans="1:16" ht="18.75" customHeight="1" thickBot="1" x14ac:dyDescent="0.3">
      <c r="A35" s="58" t="s">
        <v>49</v>
      </c>
      <c r="B35" s="155" t="s">
        <v>50</v>
      </c>
      <c r="C35" s="155"/>
      <c r="D35" s="152"/>
      <c r="E35" s="153"/>
      <c r="F35" s="153"/>
      <c r="G35" s="154"/>
      <c r="H35" s="152" t="s">
        <v>51</v>
      </c>
      <c r="I35" s="154"/>
      <c r="J35" s="175" t="s">
        <v>51</v>
      </c>
      <c r="K35" s="176"/>
      <c r="L35" s="169">
        <v>0</v>
      </c>
      <c r="M35" s="170"/>
      <c r="N35" s="189">
        <v>701</v>
      </c>
      <c r="O35" s="190"/>
      <c r="P35" s="55">
        <f t="shared" si="8"/>
        <v>-701</v>
      </c>
    </row>
    <row r="36" spans="1:16" ht="19.2" customHeight="1" x14ac:dyDescent="0.25">
      <c r="A36" s="58" t="s">
        <v>49</v>
      </c>
      <c r="B36" s="160" t="s">
        <v>50</v>
      </c>
      <c r="C36" s="161"/>
      <c r="D36" s="152"/>
      <c r="E36" s="153"/>
      <c r="F36" s="153"/>
      <c r="G36" s="154"/>
      <c r="H36" s="152" t="s">
        <v>51</v>
      </c>
      <c r="I36" s="154"/>
      <c r="J36" s="152" t="s">
        <v>51</v>
      </c>
      <c r="K36" s="168"/>
      <c r="L36" s="173">
        <v>0</v>
      </c>
      <c r="M36" s="174"/>
      <c r="N36" s="115">
        <v>390</v>
      </c>
      <c r="O36" s="116"/>
      <c r="P36" s="55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2024-08-29T20:05:31Z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