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E0B8125-A7DC-43E6-AD17-1546A5DDCFE3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<sst xmlns="http://schemas.openxmlformats.org/spreadsheetml/2006/main" count="80" uniqueCount="49">
  <si>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</si>
  <si>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</si>
  <si>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</si>
  <si>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</si>
  <si>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</si>
  <si>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</si>
  <si>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</si>
  <si>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</si>
  <si>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</si>
  <si>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</si>
  <si>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</si>
  <si>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</si>
  <si>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</si>
  <si>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</si>
  <si>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</si>
  <si>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</si>
  <si>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>AC-4</t>
  </si>
  <si>
    <t>AC-5</t>
  </si>
  <si>
    <t>AHU-1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</si>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</sst>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G8" sqref="G8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/>
      <c r="C6" s="23">
        <v>3400</v>
      </c>
      <c r="D6" s="24"/>
      <c r="E6" s="23">
        <f t="shared" ref="E6:E11" si="0">C6-G6</f>
        <v>500</v>
      </c>
      <c r="F6" s="24">
        <f t="shared" ref="E6:F7" si="1">D6-H6</f>
        <v>0</v>
      </c>
      <c r="G6" s="23">
        <v>2900</v>
      </c>
      <c r="H6" s="25"/>
      <c r="I6" s="26">
        <f>G6/C6</f>
        <v>0.8529411764705882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14</v>
      </c>
      <c r="B7" s="68"/>
      <c r="C7" s="34">
        <v>4000</v>
      </c>
      <c r="D7" s="35"/>
      <c r="E7" s="23">
        <f t="shared" si="0"/>
        <v>1000</v>
      </c>
      <c r="F7" s="35">
        <f t="shared" si="1"/>
        <v>0</v>
      </c>
      <c r="G7" s="34">
        <v>3000</v>
      </c>
      <c r="H7" s="36"/>
      <c r="I7" s="37">
        <f t="shared" ref="I7:J7" si="2">G7/C7</f>
        <v>0.75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15</v>
      </c>
      <c r="B8" s="68"/>
      <c r="C8" s="34">
        <v>1300</v>
      </c>
      <c r="D8" s="35"/>
      <c r="E8" s="23">
        <f t="shared" si="0"/>
        <v>1300</v>
      </c>
      <c r="F8" s="35">
        <f t="shared" ref="F8:F11" si="3">D8-H8</f>
        <v>0</v>
      </c>
      <c r="G8" s="34">
        <v>0</v>
      </c>
      <c r="H8" s="36"/>
      <c r="I8" s="37">
        <f t="shared" ref="I8" si="4">G8/C8</f>
        <v>0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hidden="1" customHeight="1">
      <c r="A9" s="70" t="s">
        <v>16</v>
      </c>
      <c r="B9" s="68"/>
      <c r="C9" s="34"/>
      <c r="D9" s="35"/>
      <c r="E9" s="23">
        <f t="shared" si="0"/>
        <v>0</v>
      </c>
      <c r="F9" s="35">
        <f t="shared" si="3"/>
        <v>0</v>
      </c>
      <c r="G9" s="34"/>
      <c r="H9" s="36"/>
      <c r="I9" s="37" t="e">
        <f>G9/C9</f>
        <v>#DIV/0!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8" t="s">
        <v>17</v>
      </c>
      <c r="B10" s="68"/>
      <c r="C10" s="34"/>
      <c r="D10" s="109"/>
      <c r="E10" s="23">
        <f t="shared" si="0"/>
        <v>0</v>
      </c>
      <c r="F10" s="109">
        <f t="shared" si="3"/>
        <v>0</v>
      </c>
      <c r="G10" s="34"/>
      <c r="H10" s="99"/>
      <c r="I10" s="100" t="e">
        <f>G10/C10</f>
        <v>#DIV/0!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>
      <c r="A11" s="70" t="s">
        <v>18</v>
      </c>
      <c r="B11" s="108"/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19</v>
      </c>
      <c r="B12" s="68"/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/>
      <c r="N12" s="49"/>
      <c r="O12" s="41"/>
      <c r="P12" s="42"/>
      <c r="Q12" s="59"/>
      <c r="R12" s="64"/>
    </row>
    <row r="13" spans="1:18" ht="20.100000000000001" customHeight="1">
      <c r="A13" s="70" t="s">
        <v>20</v>
      </c>
      <c r="B13" s="126"/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/>
      <c r="N13" s="49"/>
      <c r="O13" s="41"/>
      <c r="P13" s="42"/>
      <c r="Q13" s="59"/>
      <c r="R13" s="64"/>
    </row>
    <row r="14" spans="1:18" ht="20.100000000000001" hidden="1" customHeight="1">
      <c r="A14" s="111" t="s">
        <v>21</v>
      </c>
      <c r="B14" s="112"/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/>
      <c r="P14" s="49"/>
      <c r="Q14" s="59"/>
      <c r="R14" s="64"/>
    </row>
    <row r="15" spans="1:18" ht="20.100000000000001" hidden="1" customHeight="1">
      <c r="A15" s="111" t="s">
        <v>22</v>
      </c>
      <c r="B15" s="68"/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1"/>
      <c r="N15" s="42"/>
      <c r="O15" s="48"/>
      <c r="P15" s="49"/>
      <c r="Q15" s="59"/>
      <c r="R15" s="64"/>
    </row>
    <row r="16" spans="1:18" ht="20.100000000000001" hidden="1" customHeight="1">
      <c r="A16" s="111" t="s">
        <v>23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203" t="s">
        <v>24</v>
      </c>
      <c r="B17" s="204"/>
      <c r="C17" s="71">
        <f t="shared" ref="C17:H17" si="8">SUM(C6:C15)</f>
        <v>8700</v>
      </c>
      <c r="D17" s="72">
        <f t="shared" si="8"/>
        <v>0</v>
      </c>
      <c r="E17" s="71">
        <f t="shared" si="8"/>
        <v>2800</v>
      </c>
      <c r="F17" s="72">
        <f t="shared" si="8"/>
        <v>0</v>
      </c>
      <c r="G17" s="73">
        <f t="shared" si="8"/>
        <v>5900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0</v>
      </c>
      <c r="N17" s="77">
        <f t="shared" si="9"/>
        <v>0</v>
      </c>
      <c r="O17" s="78">
        <f t="shared" si="9"/>
        <v>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25</v>
      </c>
      <c r="B19" s="80"/>
      <c r="C19" s="80"/>
      <c r="D19" s="80"/>
      <c r="F19" s="160" t="s">
        <v>26</v>
      </c>
      <c r="G19" s="161"/>
      <c r="H19" s="134" t="s">
        <v>27</v>
      </c>
      <c r="I19" s="135"/>
      <c r="J19" s="136"/>
      <c r="L19" s="92" t="s">
        <v>28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2" t="s">
        <v>24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29</v>
      </c>
      <c r="M20" s="131"/>
      <c r="N20" s="131"/>
      <c r="O20" s="131"/>
      <c r="P20" s="95">
        <f>IF(R19=TRUE, 1, 0)</f>
        <v>1</v>
      </c>
    </row>
    <row r="21" spans="1:21" ht="18.75" customHeight="1">
      <c r="A21" s="154" t="s">
        <v>30</v>
      </c>
      <c r="B21" s="155"/>
      <c r="C21" s="85">
        <f>G17+K17</f>
        <v>5900</v>
      </c>
      <c r="D21" s="86">
        <f>H17+L17</f>
        <v>0</v>
      </c>
      <c r="F21" s="208" t="s">
        <v>31</v>
      </c>
      <c r="G21" s="209"/>
      <c r="H21" s="143"/>
      <c r="I21" s="144"/>
      <c r="J21" s="145"/>
      <c r="L21" s="132"/>
      <c r="M21" s="132"/>
      <c r="N21" s="132"/>
      <c r="O21" s="132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6" t="s">
        <v>32</v>
      </c>
      <c r="B22" s="157"/>
      <c r="C22" s="89">
        <f>M17+O17</f>
        <v>0</v>
      </c>
      <c r="D22" s="90">
        <f>N17+P17</f>
        <v>0</v>
      </c>
      <c r="F22" s="210" t="s">
        <v>33</v>
      </c>
      <c r="G22" s="211"/>
      <c r="H22" s="146"/>
      <c r="I22" s="147"/>
      <c r="J22" s="148"/>
      <c r="L22" s="133" t="s">
        <v>34</v>
      </c>
      <c r="M22" s="133"/>
      <c r="N22" s="133"/>
      <c r="O22" s="133"/>
      <c r="P22" s="96" t="e">
        <f>IF(R21=TRUE, 1, 0)</f>
        <v>#DIV/0!</v>
      </c>
    </row>
    <row r="23" spans="1:21" ht="18.75" customHeight="1" thickBot="1">
      <c r="A23" s="158" t="s">
        <v>35</v>
      </c>
      <c r="B23" s="159"/>
      <c r="C23" s="87">
        <f>C21-C22</f>
        <v>5900</v>
      </c>
      <c r="D23" s="88">
        <f>D21-D22</f>
        <v>0</v>
      </c>
      <c r="F23" s="189" t="s">
        <v>36</v>
      </c>
      <c r="G23" s="190"/>
      <c r="H23" s="149"/>
      <c r="I23" s="150"/>
      <c r="J23" s="151"/>
      <c r="L23" s="132"/>
      <c r="M23" s="132"/>
      <c r="N23" s="132"/>
      <c r="O23" s="132"/>
      <c r="P23" s="97"/>
      <c r="R23" s="1" t="e">
        <f>AND(H24&gt;=-0.02, H24&lt;=0.02)</f>
        <v>#DIV/0!</v>
      </c>
    </row>
    <row r="24" spans="1:21" ht="16.5" customHeight="1" thickBot="1">
      <c r="F24" s="224" t="s">
        <v>37</v>
      </c>
      <c r="G24" s="225"/>
      <c r="H24" s="140" t="e">
        <f>AVERAGE(H21:J23)</f>
        <v>#DIV/0!</v>
      </c>
      <c r="I24" s="141"/>
      <c r="J24" s="142"/>
      <c r="L24" s="129" t="s">
        <v>38</v>
      </c>
      <c r="M24" s="129"/>
      <c r="N24" s="129"/>
      <c r="O24" s="129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39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1" t="s">
        <v>40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0" t="s">
        <v>41</v>
      </c>
      <c r="C34" s="171"/>
      <c r="D34" s="174" t="s">
        <v>42</v>
      </c>
      <c r="E34" s="175"/>
      <c r="F34" s="175"/>
      <c r="G34" s="176"/>
      <c r="H34" s="174" t="s">
        <v>43</v>
      </c>
      <c r="I34" s="176"/>
      <c r="J34" s="175" t="s">
        <v>44</v>
      </c>
      <c r="K34" s="175"/>
      <c r="L34" s="207" t="s">
        <v>6</v>
      </c>
      <c r="M34" s="207"/>
      <c r="N34" s="205" t="s">
        <v>7</v>
      </c>
      <c r="O34" s="206"/>
      <c r="P34" s="56" t="s">
        <v>45</v>
      </c>
    </row>
    <row r="35" spans="1:17" ht="18.75" customHeight="1" thickBot="1">
      <c r="A35" s="57" t="s">
        <v>46</v>
      </c>
      <c r="B35" s="168" t="s">
        <v>47</v>
      </c>
      <c r="C35" s="169"/>
      <c r="D35" s="177"/>
      <c r="E35" s="178"/>
      <c r="F35" s="178"/>
      <c r="G35" s="179"/>
      <c r="H35" s="177" t="s">
        <v>48</v>
      </c>
      <c r="I35" s="179"/>
      <c r="J35" s="183" t="s">
        <v>48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>
      <c r="A36" s="58" t="s">
        <v>46</v>
      </c>
      <c r="B36" s="167" t="s">
        <v>47</v>
      </c>
      <c r="C36" s="167"/>
      <c r="D36" s="164"/>
      <c r="E36" s="165"/>
      <c r="F36" s="165"/>
      <c r="G36" s="166"/>
      <c r="H36" s="164" t="s">
        <v>48</v>
      </c>
      <c r="I36" s="166"/>
      <c r="J36" s="187" t="s">
        <v>48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>
      <c r="A37" s="58" t="s">
        <v>46</v>
      </c>
      <c r="B37" s="167" t="s">
        <v>47</v>
      </c>
      <c r="C37" s="167"/>
      <c r="D37" s="164"/>
      <c r="E37" s="165"/>
      <c r="F37" s="165"/>
      <c r="G37" s="166"/>
      <c r="H37" s="164" t="s">
        <v>48</v>
      </c>
      <c r="I37" s="166"/>
      <c r="J37" s="187" t="s">
        <v>48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149999999999999" customHeight="1">
      <c r="A38" s="58" t="s">
        <v>46</v>
      </c>
      <c r="B38" s="172" t="s">
        <v>47</v>
      </c>
      <c r="C38" s="173"/>
      <c r="D38" s="164"/>
      <c r="E38" s="165"/>
      <c r="F38" s="165"/>
      <c r="G38" s="166"/>
      <c r="H38" s="164" t="s">
        <v>48</v>
      </c>
      <c r="I38" s="166"/>
      <c r="J38" s="164" t="s">
        <v>48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2024-08-26T11:47:25Z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