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gabem_nationaltab_com/Documents/Desktop/Jobs/CFA/2664/"/>
    </mc:Choice>
  </mc:AlternateContent>
  <xr:revisionPtr revIDLastSave="0" documentId="8_{7BED8321-BFDF-438F-974F-72DAFBBADEA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s="1"/>
  <c r="F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<sst xmlns="http://schemas.openxmlformats.org/spreadsheetml/2006/main" count="85" uniqueCount="54">
  <si>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</si>
  <si>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</si>
  <si>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</si>
  <si>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</si>
  <si>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</si>
  <si>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</si>
  <si>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</si>
  <si>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</si>
  <si>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</si>
  <si>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</si>
  <si>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</si>
  <si>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</si>
  <si>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</si>
  <si>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</si>
  <si>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</si>
  <si>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</si>
  <si>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</si>
  <si>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</si>
  <si>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</si>
  <si>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</si>
  <si>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</si>
  <si>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</si>
  <si>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</si>
  <si>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</si>
  <si>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</si>
  <si>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</si>
  <si>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</si>
  <si>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</si>
  <si>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</si>
  <si>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</si>
  <si>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</si>
  <si>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</si>
  <si>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</si>
  <si>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</si>
  <si>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</si>
  <si>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</si>
  <si>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</si>
  <si>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</si>
  <si>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</si>
  <si>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</si>
  <si>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</si>
  <si>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</si>
  <si>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</si>
  <si>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</si>
  <si>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</si>
  <si>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</si>
  <si>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KITCHEN HD 1</t>
  </si>
  <si>
    <t>KITCHEN HD 2&amp;3</t>
  </si>
  <si>
    <t xml:space="preserve">RESTROOMS </t>
  </si>
  <si>
    <t xml:space="preserve">KITCHEN </t>
  </si>
  <si>
    <t>FOH</t>
  </si>
  <si>
    <t>MEAL FULFILLMENT AREA</t>
  </si>
  <si>
    <t>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</si>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</sst>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5" zoomScaleNormal="85" zoomScaleSheetLayoutView="85" workbookViewId="0">
      <selection activeCell="H22" sqref="H22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92" t="s">
        <v>33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65" t="s">
        <v>0</v>
      </c>
      <c r="D4" s="166"/>
      <c r="E4" s="138" t="s">
        <v>1</v>
      </c>
      <c r="F4" s="137"/>
      <c r="G4" s="171" t="s">
        <v>2</v>
      </c>
      <c r="H4" s="172"/>
      <c r="I4" s="163" t="s">
        <v>27</v>
      </c>
      <c r="J4" s="164"/>
      <c r="K4" s="169" t="s">
        <v>3</v>
      </c>
      <c r="L4" s="170"/>
      <c r="M4" s="167" t="s">
        <v>4</v>
      </c>
      <c r="N4" s="168"/>
      <c r="O4" s="167" t="s">
        <v>38</v>
      </c>
      <c r="P4" s="168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49</v>
      </c>
      <c r="C6" s="23">
        <v>8500</v>
      </c>
      <c r="D6" s="24">
        <v>8541</v>
      </c>
      <c r="E6" s="23">
        <f t="shared" ref="E6:F7" si="0">C6-G6</f>
        <v>6500</v>
      </c>
      <c r="F6" s="24">
        <f t="shared" si="0"/>
        <v>6485</v>
      </c>
      <c r="G6" s="25">
        <v>2000</v>
      </c>
      <c r="H6" s="26">
        <v>2056</v>
      </c>
      <c r="I6" s="27">
        <f>G6/C6</f>
        <v>0.23529411764705882</v>
      </c>
      <c r="J6" s="28">
        <f>H6/D6</f>
        <v>0.24072122702259688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50</v>
      </c>
      <c r="C7" s="35">
        <v>1790</v>
      </c>
      <c r="D7" s="36">
        <v>1820</v>
      </c>
      <c r="E7" s="35">
        <f t="shared" si="0"/>
        <v>1290</v>
      </c>
      <c r="F7" s="36">
        <f t="shared" si="0"/>
        <v>1339</v>
      </c>
      <c r="G7" s="37">
        <v>500</v>
      </c>
      <c r="H7" s="38">
        <v>481</v>
      </c>
      <c r="I7" s="39">
        <f t="shared" ref="I7:J7" si="1">G7/C7</f>
        <v>0.27932960893854747</v>
      </c>
      <c r="J7" s="40">
        <f t="shared" si="1"/>
        <v>0.26428571428571429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51</v>
      </c>
      <c r="C8" s="35">
        <v>2000</v>
      </c>
      <c r="D8" s="36">
        <v>1954</v>
      </c>
      <c r="E8" s="35">
        <f t="shared" ref="E8:E10" si="2">C8-G8</f>
        <v>1440</v>
      </c>
      <c r="F8" s="36">
        <f t="shared" ref="F8:F10" si="3">D8-H8</f>
        <v>1387</v>
      </c>
      <c r="G8" s="37">
        <v>560</v>
      </c>
      <c r="H8" s="38">
        <v>567</v>
      </c>
      <c r="I8" s="39">
        <f t="shared" ref="I8:I9" si="4">G8/C8</f>
        <v>0.28000000000000003</v>
      </c>
      <c r="J8" s="40">
        <f t="shared" ref="J8:J9" si="5">H8/D8</f>
        <v>0.29017400204708288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52</v>
      </c>
      <c r="C9" s="35">
        <v>4000</v>
      </c>
      <c r="D9" s="36">
        <v>3970</v>
      </c>
      <c r="E9" s="35">
        <f t="shared" si="2"/>
        <v>2940</v>
      </c>
      <c r="F9" s="36">
        <f t="shared" si="3"/>
        <v>2939</v>
      </c>
      <c r="G9" s="37">
        <v>1060</v>
      </c>
      <c r="H9" s="38">
        <v>1031</v>
      </c>
      <c r="I9" s="39">
        <f t="shared" si="4"/>
        <v>0.26500000000000001</v>
      </c>
      <c r="J9" s="40">
        <f t="shared" si="5"/>
        <v>0.25969773299748111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101" t="s">
        <v>45</v>
      </c>
      <c r="B10" s="112" t="s">
        <v>53</v>
      </c>
      <c r="C10" s="113">
        <v>1750</v>
      </c>
      <c r="D10" s="114">
        <v>1677</v>
      </c>
      <c r="E10" s="113">
        <f t="shared" si="2"/>
        <v>1450</v>
      </c>
      <c r="F10" s="114">
        <f t="shared" si="3"/>
        <v>1365</v>
      </c>
      <c r="G10" s="102">
        <v>300</v>
      </c>
      <c r="H10" s="103">
        <v>312</v>
      </c>
      <c r="I10" s="104">
        <f>G10/C10</f>
        <v>0.17142857142857143</v>
      </c>
      <c r="J10" s="105">
        <f>H10/D10</f>
        <v>0.18604651162790697</v>
      </c>
      <c r="K10" s="106"/>
      <c r="L10" s="107"/>
      <c r="M10" s="108"/>
      <c r="N10" s="109"/>
      <c r="O10" s="110"/>
      <c r="P10" s="111"/>
      <c r="Q10" s="68"/>
      <c r="R10" s="66"/>
    </row>
    <row r="11" spans="1:21" ht="20.149999999999999" customHeight="1" x14ac:dyDescent="0.25">
      <c r="A11" s="73" t="s">
        <v>10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>
        <v>1932</v>
      </c>
      <c r="O11" s="45"/>
      <c r="P11" s="46"/>
      <c r="Q11" s="61"/>
      <c r="R11" s="66"/>
    </row>
    <row r="12" spans="1:21" ht="20.149999999999999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>
        <v>1464</v>
      </c>
      <c r="O12" s="45"/>
      <c r="P12" s="46"/>
      <c r="Q12" s="61"/>
      <c r="R12" s="66"/>
    </row>
    <row r="13" spans="1:21" ht="20.149999999999999" customHeight="1" thickBot="1" x14ac:dyDescent="0.3">
      <c r="A13" s="116" t="s">
        <v>26</v>
      </c>
      <c r="B13" s="117" t="s">
        <v>48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300</v>
      </c>
      <c r="P13" s="126">
        <v>289</v>
      </c>
      <c r="Q13" s="61"/>
      <c r="R13" s="66"/>
    </row>
    <row r="14" spans="1:21" ht="20.149999999999999" customHeight="1" thickBot="1" x14ac:dyDescent="0.3">
      <c r="A14" s="129" t="s">
        <v>28</v>
      </c>
      <c r="B14" s="130"/>
      <c r="C14" s="74">
        <f t="shared" ref="C14:H14" si="6">SUM(C6:C13)</f>
        <v>18040</v>
      </c>
      <c r="D14" s="75">
        <f t="shared" si="6"/>
        <v>17962</v>
      </c>
      <c r="E14" s="74">
        <f t="shared" si="6"/>
        <v>13620</v>
      </c>
      <c r="F14" s="75">
        <f t="shared" si="6"/>
        <v>13515</v>
      </c>
      <c r="G14" s="76">
        <f t="shared" si="6"/>
        <v>4420</v>
      </c>
      <c r="H14" s="77">
        <f t="shared" si="6"/>
        <v>4447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15">
        <f t="shared" si="7"/>
        <v>3315</v>
      </c>
      <c r="N14" s="80">
        <f t="shared" si="7"/>
        <v>3396</v>
      </c>
      <c r="O14" s="81">
        <f t="shared" si="7"/>
        <v>300</v>
      </c>
      <c r="P14" s="82">
        <f t="shared" si="7"/>
        <v>289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222" t="s">
        <v>12</v>
      </c>
      <c r="G16" s="223"/>
      <c r="H16" s="196" t="s">
        <v>32</v>
      </c>
      <c r="I16" s="197"/>
      <c r="J16" s="198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14" t="s">
        <v>28</v>
      </c>
      <c r="B17" s="215"/>
      <c r="C17" s="86" t="s">
        <v>7</v>
      </c>
      <c r="D17" s="87" t="s">
        <v>8</v>
      </c>
      <c r="F17" s="224"/>
      <c r="G17" s="225"/>
      <c r="H17" s="199"/>
      <c r="I17" s="200"/>
      <c r="J17" s="201"/>
      <c r="L17" s="193" t="s">
        <v>37</v>
      </c>
      <c r="M17" s="193"/>
      <c r="N17" s="193"/>
      <c r="O17" s="193"/>
      <c r="P17" s="98">
        <f>IF(R16=TRUE, 1, 0)</f>
        <v>1</v>
      </c>
    </row>
    <row r="18" spans="1:21" ht="18.75" customHeight="1" x14ac:dyDescent="0.35">
      <c r="A18" s="216" t="s">
        <v>31</v>
      </c>
      <c r="B18" s="217"/>
      <c r="C18" s="88">
        <f>G14+K14</f>
        <v>4420</v>
      </c>
      <c r="D18" s="89">
        <f>H14+L14</f>
        <v>4447</v>
      </c>
      <c r="F18" s="143" t="s">
        <v>13</v>
      </c>
      <c r="G18" s="144"/>
      <c r="H18" s="205">
        <v>3.0000000000000001E-3</v>
      </c>
      <c r="I18" s="206"/>
      <c r="J18" s="207"/>
      <c r="L18" s="194"/>
      <c r="M18" s="194"/>
      <c r="N18" s="194"/>
      <c r="O18" s="194"/>
      <c r="P18" s="100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4">
      <c r="A19" s="218" t="s">
        <v>30</v>
      </c>
      <c r="B19" s="219"/>
      <c r="C19" s="92">
        <f>M14+O14</f>
        <v>3615</v>
      </c>
      <c r="D19" s="93">
        <f>N14+P14</f>
        <v>3685</v>
      </c>
      <c r="F19" s="145" t="s">
        <v>14</v>
      </c>
      <c r="G19" s="146"/>
      <c r="H19" s="208">
        <v>0.02</v>
      </c>
      <c r="I19" s="209"/>
      <c r="J19" s="210"/>
      <c r="L19" s="195" t="s">
        <v>35</v>
      </c>
      <c r="M19" s="195"/>
      <c r="N19" s="195"/>
      <c r="O19" s="195"/>
      <c r="P19" s="99">
        <f>IF(R18=TRUE, 1, 0)</f>
        <v>1</v>
      </c>
    </row>
    <row r="20" spans="1:21" ht="18.75" customHeight="1" thickBot="1" x14ac:dyDescent="0.4">
      <c r="A20" s="220" t="s">
        <v>18</v>
      </c>
      <c r="B20" s="221"/>
      <c r="C20" s="90">
        <f>C18-C19</f>
        <v>805</v>
      </c>
      <c r="D20" s="91">
        <f>D18-D19</f>
        <v>762</v>
      </c>
      <c r="F20" s="161" t="s">
        <v>15</v>
      </c>
      <c r="G20" s="162"/>
      <c r="H20" s="211">
        <v>8.9999999999999993E-3</v>
      </c>
      <c r="I20" s="212"/>
      <c r="J20" s="213"/>
      <c r="L20" s="194"/>
      <c r="M20" s="194"/>
      <c r="N20" s="194"/>
      <c r="O20" s="194"/>
      <c r="P20" s="100"/>
      <c r="R20" s="1" t="b">
        <f>AND(H21&gt;=-0.02, H21&lt;=0.02)</f>
        <v>1</v>
      </c>
    </row>
    <row r="21" spans="1:21" ht="16.5" customHeight="1" thickBot="1" x14ac:dyDescent="0.3">
      <c r="F21" s="159" t="s">
        <v>16</v>
      </c>
      <c r="G21" s="160"/>
      <c r="H21" s="202">
        <f>AVERAGE(H18:J20)</f>
        <v>1.0666666666666666E-2</v>
      </c>
      <c r="I21" s="203"/>
      <c r="J21" s="204"/>
      <c r="L21" s="191" t="s">
        <v>36</v>
      </c>
      <c r="M21" s="191"/>
      <c r="N21" s="191"/>
      <c r="O21" s="191"/>
      <c r="P21" s="94">
        <f>IF(R20=TRUE, 1, 0)</f>
        <v>1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1"/>
      <c r="M22" s="191"/>
      <c r="N22" s="191"/>
      <c r="O22" s="191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67"/>
    </row>
    <row r="26" spans="1:21" ht="20.149999999999999" customHeight="1" x14ac:dyDescent="0.25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2"/>
      <c r="Q26" s="67"/>
    </row>
    <row r="27" spans="1:21" ht="20.149999999999999" customHeight="1" thickBot="1" x14ac:dyDescent="0.3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56" t="s">
        <v>19</v>
      </c>
      <c r="B30" s="157"/>
      <c r="C30" s="157"/>
      <c r="D30" s="157"/>
      <c r="E30" s="157"/>
      <c r="F30" s="158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83" t="s">
        <v>24</v>
      </c>
      <c r="C31" s="184"/>
      <c r="D31" s="137" t="s">
        <v>23</v>
      </c>
      <c r="E31" s="139"/>
      <c r="F31" s="139"/>
      <c r="G31" s="138"/>
      <c r="H31" s="137" t="s">
        <v>20</v>
      </c>
      <c r="I31" s="138"/>
      <c r="J31" s="139" t="s">
        <v>21</v>
      </c>
      <c r="K31" s="139"/>
      <c r="L31" s="140" t="s">
        <v>3</v>
      </c>
      <c r="M31" s="140"/>
      <c r="N31" s="135" t="s">
        <v>4</v>
      </c>
      <c r="O31" s="136"/>
      <c r="P31" s="58" t="s">
        <v>22</v>
      </c>
    </row>
    <row r="32" spans="1:21" ht="18.75" customHeight="1" thickBot="1" x14ac:dyDescent="0.3">
      <c r="A32" s="59" t="s">
        <v>25</v>
      </c>
      <c r="B32" s="181" t="s">
        <v>39</v>
      </c>
      <c r="C32" s="182"/>
      <c r="D32" s="174"/>
      <c r="E32" s="187"/>
      <c r="F32" s="187"/>
      <c r="G32" s="175"/>
      <c r="H32" s="174" t="s">
        <v>40</v>
      </c>
      <c r="I32" s="175"/>
      <c r="J32" s="176" t="s">
        <v>40</v>
      </c>
      <c r="K32" s="177"/>
      <c r="L32" s="133">
        <v>0</v>
      </c>
      <c r="M32" s="134"/>
      <c r="N32" s="127">
        <v>1080</v>
      </c>
      <c r="O32" s="128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80" t="s">
        <v>39</v>
      </c>
      <c r="C33" s="180"/>
      <c r="D33" s="141"/>
      <c r="E33" s="188"/>
      <c r="F33" s="188"/>
      <c r="G33" s="142"/>
      <c r="H33" s="141" t="s">
        <v>40</v>
      </c>
      <c r="I33" s="142"/>
      <c r="J33" s="131" t="s">
        <v>40</v>
      </c>
      <c r="K33" s="132"/>
      <c r="L33" s="133">
        <v>0</v>
      </c>
      <c r="M33" s="134"/>
      <c r="N33" s="127">
        <v>832</v>
      </c>
      <c r="O33" s="128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80" t="s">
        <v>39</v>
      </c>
      <c r="C34" s="180"/>
      <c r="D34" s="141"/>
      <c r="E34" s="188"/>
      <c r="F34" s="188"/>
      <c r="G34" s="142"/>
      <c r="H34" s="141" t="s">
        <v>40</v>
      </c>
      <c r="I34" s="142"/>
      <c r="J34" s="131" t="s">
        <v>40</v>
      </c>
      <c r="K34" s="132"/>
      <c r="L34" s="133">
        <v>0</v>
      </c>
      <c r="M34" s="134"/>
      <c r="N34" s="127">
        <v>701</v>
      </c>
      <c r="O34" s="128"/>
      <c r="P34" s="57">
        <f t="shared" si="8"/>
        <v>-701</v>
      </c>
    </row>
    <row r="35" spans="1:16" ht="19.149999999999999" customHeight="1" x14ac:dyDescent="0.25">
      <c r="A35" s="60" t="s">
        <v>25</v>
      </c>
      <c r="B35" s="185" t="s">
        <v>39</v>
      </c>
      <c r="C35" s="186"/>
      <c r="D35" s="141"/>
      <c r="E35" s="188"/>
      <c r="F35" s="188"/>
      <c r="G35" s="142"/>
      <c r="H35" s="141" t="s">
        <v>40</v>
      </c>
      <c r="I35" s="142"/>
      <c r="J35" s="141" t="s">
        <v>40</v>
      </c>
      <c r="K35" s="173"/>
      <c r="L35" s="178">
        <v>0</v>
      </c>
      <c r="M35" s="179"/>
      <c r="N35" s="189">
        <v>390</v>
      </c>
      <c r="O35" s="190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Gabe Merk</cp:lastModifiedBy>
  <cp:revision/>
  <cp:lastPrinted>2017-11-15T17:23:59Z</cp:lastPrinted>
  <dcterms:created xsi:type="dcterms:W3CDTF">2015-11-16T19:09:52Z</dcterms:created>
  <dcterms:modified xsi:type="dcterms:W3CDTF">2025-11-12T23:44:49Z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