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5B3F91C5-A1EC-4697-8469-E93F336099B7}" xr6:coauthVersionLast="47" xr6:coauthVersionMax="47" xr10:uidLastSave="{00000000-0000-0000-0000-000000000000}"/>
  <bookViews>
    <workbookView xWindow="768" yWindow="720" windowWidth="12780" windowHeight="1224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s="1"/>
  <c r="F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<sst xmlns="http://schemas.openxmlformats.org/spreadsheetml/2006/main" count="85" uniqueCount="53">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</sst>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C3" zoomScale="85" zoomScaleNormal="85" zoomScaleSheetLayoutView="85" workbookViewId="0">
      <selection activeCell="N11" sqref="N11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8500</v>
      </c>
      <c r="D6" s="24">
        <v>7897</v>
      </c>
      <c r="E6" s="23">
        <f t="shared" ref="E6:F7" si="0">C6-G6</f>
        <v>6500</v>
      </c>
      <c r="F6" s="24">
        <f t="shared" si="0"/>
        <v>5923</v>
      </c>
      <c r="G6" s="25">
        <v>2000</v>
      </c>
      <c r="H6" s="26">
        <v>1974</v>
      </c>
      <c r="I6" s="27">
        <f>G6/C6</f>
        <v>0.23529411764705882</v>
      </c>
      <c r="J6" s="28">
        <f>H6/D6</f>
        <v>0.24996834240850957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3150</v>
      </c>
      <c r="D7" s="36">
        <v>2884</v>
      </c>
      <c r="E7" s="35">
        <f t="shared" si="0"/>
        <v>2325</v>
      </c>
      <c r="F7" s="36">
        <f t="shared" si="0"/>
        <v>2101</v>
      </c>
      <c r="G7" s="37">
        <v>825</v>
      </c>
      <c r="H7" s="38">
        <v>783</v>
      </c>
      <c r="I7" s="39">
        <f t="shared" ref="I7:J7" si="1">G7/C7</f>
        <v>0.26190476190476192</v>
      </c>
      <c r="J7" s="40">
        <f t="shared" si="1"/>
        <v>0.27149791955617197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4000</v>
      </c>
      <c r="D8" s="36">
        <v>4006</v>
      </c>
      <c r="E8" s="35">
        <f t="shared" ref="E8:E10" si="2">C8-G8</f>
        <v>3000</v>
      </c>
      <c r="F8" s="36">
        <f t="shared" ref="F8:F10" si="3">D8-H8</f>
        <v>3057</v>
      </c>
      <c r="G8" s="37">
        <v>1000</v>
      </c>
      <c r="H8" s="38">
        <v>949</v>
      </c>
      <c r="I8" s="39">
        <f t="shared" ref="I8:I9" si="4">G8/C8</f>
        <v>0.25</v>
      </c>
      <c r="J8" s="40">
        <f t="shared" ref="J8:J9" si="5">H8/D8</f>
        <v>0.23689465801298054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2750</v>
      </c>
      <c r="D9" s="36">
        <v>2912</v>
      </c>
      <c r="E9" s="35">
        <f t="shared" si="2"/>
        <v>2150</v>
      </c>
      <c r="F9" s="36">
        <f t="shared" si="3"/>
        <v>2302</v>
      </c>
      <c r="G9" s="37">
        <v>600</v>
      </c>
      <c r="H9" s="38">
        <v>610</v>
      </c>
      <c r="I9" s="39">
        <f t="shared" si="4"/>
        <v>0.21818181818181817</v>
      </c>
      <c r="J9" s="40">
        <f t="shared" si="5"/>
        <v>0.20947802197802198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52</v>
      </c>
      <c r="C10" s="113">
        <v>2000</v>
      </c>
      <c r="D10" s="114">
        <v>2026</v>
      </c>
      <c r="E10" s="113">
        <f t="shared" si="2"/>
        <v>1700</v>
      </c>
      <c r="F10" s="114">
        <f t="shared" si="3"/>
        <v>2026</v>
      </c>
      <c r="G10" s="102">
        <v>300</v>
      </c>
      <c r="H10" s="103">
        <v>0</v>
      </c>
      <c r="I10" s="104">
        <f>G10/C10</f>
        <v>0.15</v>
      </c>
      <c r="J10" s="105">
        <f>H10/D10</f>
        <v>0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1833</v>
      </c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1296</v>
      </c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575</v>
      </c>
      <c r="P13" s="126">
        <v>0</v>
      </c>
      <c r="Q13" s="61"/>
      <c r="R13" s="66"/>
    </row>
    <row r="14" spans="1:21" ht="20.100000000000001" customHeight="1" thickBot="1" x14ac:dyDescent="0.3">
      <c r="A14" s="203" t="s">
        <v>28</v>
      </c>
      <c r="B14" s="204"/>
      <c r="C14" s="74">
        <f t="shared" ref="C14:H14" si="6">SUM(C6:C13)</f>
        <v>20400</v>
      </c>
      <c r="D14" s="75">
        <f t="shared" si="6"/>
        <v>19725</v>
      </c>
      <c r="E14" s="74">
        <f t="shared" si="6"/>
        <v>15675</v>
      </c>
      <c r="F14" s="75">
        <f t="shared" si="6"/>
        <v>15409</v>
      </c>
      <c r="G14" s="76">
        <f t="shared" si="6"/>
        <v>4725</v>
      </c>
      <c r="H14" s="77">
        <f t="shared" si="6"/>
        <v>4316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3314</v>
      </c>
      <c r="N14" s="80">
        <f t="shared" si="7"/>
        <v>3129</v>
      </c>
      <c r="O14" s="81">
        <f t="shared" si="7"/>
        <v>575</v>
      </c>
      <c r="P14" s="82">
        <f t="shared" si="7"/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5">
      <c r="A18" s="154" t="s">
        <v>31</v>
      </c>
      <c r="B18" s="155"/>
      <c r="C18" s="88">
        <f>G14+K14</f>
        <v>4725</v>
      </c>
      <c r="D18" s="89">
        <f>H14+L14</f>
        <v>4316</v>
      </c>
      <c r="F18" s="208" t="s">
        <v>13</v>
      </c>
      <c r="G18" s="209"/>
      <c r="H18" s="143">
        <v>4.4999999999999997E-3</v>
      </c>
      <c r="I18" s="144"/>
      <c r="J18" s="145"/>
      <c r="L18" s="132"/>
      <c r="M18" s="132"/>
      <c r="N18" s="132"/>
      <c r="O18" s="132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56" t="s">
        <v>30</v>
      </c>
      <c r="B19" s="157"/>
      <c r="C19" s="92">
        <f>M14+O14</f>
        <v>3889</v>
      </c>
      <c r="D19" s="93">
        <f>N14+P14</f>
        <v>3129</v>
      </c>
      <c r="F19" s="210" t="s">
        <v>14</v>
      </c>
      <c r="G19" s="211"/>
      <c r="H19" s="146">
        <v>4.3E-3</v>
      </c>
      <c r="I19" s="147"/>
      <c r="J19" s="148"/>
      <c r="L19" s="133" t="s">
        <v>35</v>
      </c>
      <c r="M19" s="133"/>
      <c r="N19" s="133"/>
      <c r="O19" s="133"/>
      <c r="P19" s="99">
        <f>IF(R18=TRUE, 1, 0)</f>
        <v>1</v>
      </c>
    </row>
    <row r="20" spans="1:21" ht="18.75" customHeight="1" thickBot="1" x14ac:dyDescent="0.35">
      <c r="A20" s="158" t="s">
        <v>18</v>
      </c>
      <c r="B20" s="159"/>
      <c r="C20" s="90">
        <f>C18-C19</f>
        <v>836</v>
      </c>
      <c r="D20" s="91">
        <f>D18-D19</f>
        <v>1187</v>
      </c>
      <c r="F20" s="189" t="s">
        <v>15</v>
      </c>
      <c r="G20" s="190"/>
      <c r="H20" s="149">
        <v>3.3999999999999998E-3</v>
      </c>
      <c r="I20" s="150"/>
      <c r="J20" s="151"/>
      <c r="L20" s="132"/>
      <c r="M20" s="132"/>
      <c r="N20" s="132"/>
      <c r="O20" s="132"/>
      <c r="P20" s="100"/>
      <c r="R20" s="1" t="b">
        <f>AND(H21&gt;=-0.02, H21&lt;=0.02)</f>
        <v>1</v>
      </c>
    </row>
    <row r="21" spans="1:21" ht="16.5" customHeight="1" thickBot="1" x14ac:dyDescent="0.3">
      <c r="F21" s="224" t="s">
        <v>16</v>
      </c>
      <c r="G21" s="225"/>
      <c r="H21" s="140">
        <f>AVERAGE(H18:J20)</f>
        <v>4.0666666666666663E-3</v>
      </c>
      <c r="I21" s="141"/>
      <c r="J21" s="142"/>
      <c r="L21" s="129" t="s">
        <v>36</v>
      </c>
      <c r="M21" s="129"/>
      <c r="N21" s="129"/>
      <c r="O21" s="129"/>
      <c r="P21" s="94">
        <f>IF(R20=TRUE, 1, 0)</f>
        <v>1</v>
      </c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3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8"/>
        <v>-701</v>
      </c>
    </row>
    <row r="35" spans="1:16" ht="19.2" customHeight="1" x14ac:dyDescent="0.25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C9BB5944-15FA-426A-BFC6-FDE6E5C05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37B0A8-4CFB-4523-ADF4-C674D4C31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AC743-8FD8-432D-9C9F-2F7CE42D5F5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2023-02-23T13:51:36Z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1243100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