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Kroger/024-408 Bardstown KY RTU Replacement/"/>
    </mc:Choice>
  </mc:AlternateContent>
  <xr:revisionPtr revIDLastSave="228" documentId="13_ncr:1_{B888774D-3C83-41B9-8B1C-1CD895A9BF91}" xr6:coauthVersionLast="47" xr6:coauthVersionMax="47" xr10:uidLastSave="{19DD987A-6570-4AC3-897E-0E91A4AF7AB1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(2)'!$A$1:$O$30</definedName>
    <definedName name="Z_B8AA0815_1419_45DA_B979_4E52F8F5EA9B_.wvu.Cols" localSheetId="0" hidden="1">'SUMMARY (2)'!$O:$O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E8" i="1"/>
  <c r="H8" i="1"/>
  <c r="I8" i="1"/>
  <c r="E9" i="1"/>
  <c r="H9" i="1"/>
  <c r="I9" i="1"/>
  <c r="O38" i="1" l="1"/>
  <c r="O39" i="1"/>
  <c r="O40" i="1"/>
  <c r="O41" i="1"/>
  <c r="O42" i="1"/>
  <c r="O43" i="1"/>
  <c r="O17" i="1" l="1"/>
  <c r="N17" i="1"/>
  <c r="M17" i="1"/>
  <c r="L17" i="1"/>
  <c r="K17" i="1"/>
  <c r="J17" i="1"/>
  <c r="G17" i="1"/>
  <c r="F17" i="1"/>
  <c r="C17" i="1"/>
  <c r="B17" i="1"/>
  <c r="G24" i="1" l="1"/>
  <c r="O37" i="1"/>
  <c r="O36" i="1"/>
  <c r="O35" i="1"/>
  <c r="S21" i="1" l="1"/>
  <c r="Q23" i="1"/>
  <c r="O24" i="1" s="1"/>
  <c r="C22" i="1" l="1"/>
  <c r="B22" i="1"/>
  <c r="C21" i="1"/>
  <c r="B21" i="1"/>
  <c r="B23" i="1" l="1"/>
  <c r="S19" i="1" s="1"/>
  <c r="C23" i="1"/>
  <c r="T21" i="1" s="1"/>
  <c r="Q21" i="1" s="1"/>
  <c r="I7" i="1"/>
  <c r="I6" i="1"/>
  <c r="H7" i="1"/>
  <c r="H6" i="1"/>
  <c r="T19" i="1" l="1"/>
  <c r="Q19" i="1" s="1"/>
  <c r="O20" i="1" s="1"/>
  <c r="O22" i="1"/>
  <c r="E7" i="1"/>
  <c r="E6" i="1"/>
  <c r="D17" i="1" l="1"/>
  <c r="E17" i="1"/>
</calcChain>
</file>

<file path=xl/sharedStrings.xml><?xml version="1.0" encoding="utf-8"?>
<sst xmlns="http://schemas.openxmlformats.org/spreadsheetml/2006/main" count="70" uniqueCount="44">
  <si>
    <t>HVAC SUPPLY</t>
  </si>
  <si>
    <t>HVAC RETURN</t>
  </si>
  <si>
    <t>HVAC OUTDOOR</t>
  </si>
  <si>
    <t>HOOD MAKE-UP</t>
  </si>
  <si>
    <t>HOOD EXHAUST</t>
  </si>
  <si>
    <t>UNIT</t>
  </si>
  <si>
    <t>DESIGN</t>
  </si>
  <si>
    <t>ACTUAL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</si>
  <si>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</si>
  <si>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</si>
  <si>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</si>
  <si>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</si>
  <si>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</si>
  <si>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</si>
  <si>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</si>
  <si>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</si>
  <si>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</si>
  <si>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</si>
  <si>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</si>
  <si>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</si>
  <si>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</si>
  <si>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</si>
  <si>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</si>
  <si>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</si>
  <si>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</si>
  <si>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</si>
  <si>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</si>
  <si>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</si>
  <si>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</si>
  <si>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</si>
  <si>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</si>
  <si>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</si>
  <si>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</si>
  <si>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</si>
  <si>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</si>
  <si>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</si>
  <si>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RTU-7</t>
  </si>
  <si>
    <t>EF-M</t>
  </si>
  <si>
    <t>EF-N</t>
  </si>
  <si>
    <t>EF-G</t>
  </si>
  <si>
    <t>EF-H</t>
  </si>
  <si>
    <t>EF-J</t>
  </si>
  <si>
    <t>EF-K</t>
  </si>
  <si>
    <t>EF-L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</si>
</sst>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8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39" xfId="0" applyNumberFormat="1" applyFont="1" applyBorder="1" applyAlignment="1">
      <alignment horizontal="center" vertical="center"/>
    </xf>
    <xf numFmtId="164" fontId="2" fillId="0" borderId="40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4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49" fontId="1" fillId="0" borderId="36" xfId="0" applyNumberFormat="1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1" fillId="0" borderId="48" xfId="0" applyFont="1" applyBorder="1" applyAlignment="1">
      <alignment horizontal="left" vertical="center"/>
    </xf>
    <xf numFmtId="0" fontId="1" fillId="0" borderId="49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1" xfId="0" applyFont="1" applyFill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5" xfId="0" applyFont="1" applyFill="1" applyBorder="1" applyAlignment="1">
      <alignment horizontal="right" vertical="center"/>
    </xf>
    <xf numFmtId="0" fontId="1" fillId="0" borderId="54" xfId="0" applyFont="1" applyBorder="1" applyAlignment="1">
      <alignment vertical="center"/>
    </xf>
    <xf numFmtId="0" fontId="8" fillId="0" borderId="56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4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" fillId="0" borderId="41" xfId="0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5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4" xfId="0" applyFont="1" applyBorder="1" applyAlignment="1">
      <alignment horizontal="left" vertical="center" wrapText="1"/>
    </xf>
    <xf numFmtId="0" fontId="5" fillId="0" borderId="5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5" xfId="0" applyNumberFormat="1" applyFont="1" applyBorder="1" applyAlignment="1">
      <alignment horizontal="center" vertical="center"/>
    </xf>
    <xf numFmtId="165" fontId="15" fillId="0" borderId="46" xfId="0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322626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zoomScale="80" zoomScaleNormal="55" zoomScaleSheetLayoutView="80" workbookViewId="0">
      <selection activeCell="N17" sqref="N17"/>
    </sheetView>
  </sheetViews>
  <sheetFormatPr defaultColWidth="9.109375" defaultRowHeight="13.2" x14ac:dyDescent="0.25"/>
  <cols>
    <col min="1" max="1" width="10.5546875" style="1" customWidth="1"/>
    <col min="2" max="2" width="10.6640625" style="1" customWidth="1"/>
    <col min="3" max="3" width="9.6640625" style="1" customWidth="1"/>
    <col min="4" max="4" width="9.5546875" style="1" customWidth="1"/>
    <col min="5" max="5" width="10" style="1" customWidth="1"/>
    <col min="6" max="6" width="8.5546875" style="1" customWidth="1"/>
    <col min="7" max="7" width="9.33203125" style="1" customWidth="1"/>
    <col min="8" max="8" width="8.6640625" style="1" customWidth="1"/>
    <col min="9" max="9" width="7.6640625" style="1" customWidth="1"/>
    <col min="10" max="10" width="8.44140625" style="1" customWidth="1"/>
    <col min="11" max="11" width="7.6640625" style="1" customWidth="1"/>
    <col min="12" max="12" width="8.33203125" style="1" customWidth="1"/>
    <col min="13" max="13" width="7.5546875" style="1" customWidth="1"/>
    <col min="14" max="14" width="8" style="1" bestFit="1" customWidth="1"/>
    <col min="15" max="15" width="9.109375" style="1" bestFit="1" customWidth="1"/>
    <col min="16" max="16" width="17.44140625" style="1" customWidth="1"/>
    <col min="17" max="20" width="9.109375" style="1" hidden="1" customWidth="1"/>
    <col min="21" max="16384" width="9.109375" style="1"/>
  </cols>
  <sheetData>
    <row r="1" spans="1:17" ht="165.75" customHeight="1" x14ac:dyDescent="0.25"/>
    <row r="2" spans="1:17" ht="21.75" customHeight="1" x14ac:dyDescent="0.3">
      <c r="A2" s="164" t="s">
        <v>30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spans="1:17" ht="9.75" customHeight="1" thickBot="1" x14ac:dyDescent="0.35">
      <c r="A3" s="83"/>
    </row>
    <row r="4" spans="1:17" ht="20.100000000000001" customHeight="1" thickBot="1" x14ac:dyDescent="0.3">
      <c r="A4" s="6"/>
      <c r="B4" s="142" t="s">
        <v>0</v>
      </c>
      <c r="C4" s="143"/>
      <c r="D4" s="117" t="s">
        <v>1</v>
      </c>
      <c r="E4" s="116"/>
      <c r="F4" s="148" t="s">
        <v>2</v>
      </c>
      <c r="G4" s="149"/>
      <c r="H4" s="140" t="s">
        <v>23</v>
      </c>
      <c r="I4" s="141"/>
      <c r="J4" s="146" t="s">
        <v>3</v>
      </c>
      <c r="K4" s="147"/>
      <c r="L4" s="144" t="s">
        <v>4</v>
      </c>
      <c r="M4" s="145"/>
      <c r="N4" s="144" t="s">
        <v>35</v>
      </c>
      <c r="O4" s="145"/>
      <c r="P4" s="7"/>
      <c r="Q4" s="62"/>
    </row>
    <row r="5" spans="1:17" ht="20.100000000000001" customHeight="1" thickBot="1" x14ac:dyDescent="0.3">
      <c r="A5" s="8" t="s">
        <v>5</v>
      </c>
      <c r="B5" s="9" t="s">
        <v>6</v>
      </c>
      <c r="C5" s="10" t="s">
        <v>7</v>
      </c>
      <c r="D5" s="11" t="s">
        <v>6</v>
      </c>
      <c r="E5" s="12" t="s">
        <v>7</v>
      </c>
      <c r="F5" s="13" t="s">
        <v>6</v>
      </c>
      <c r="G5" s="14" t="s">
        <v>7</v>
      </c>
      <c r="H5" s="15" t="s">
        <v>6</v>
      </c>
      <c r="I5" s="16" t="s">
        <v>7</v>
      </c>
      <c r="J5" s="17" t="s">
        <v>6</v>
      </c>
      <c r="K5" s="18" t="s">
        <v>7</v>
      </c>
      <c r="L5" s="19" t="s">
        <v>6</v>
      </c>
      <c r="M5" s="20" t="s">
        <v>7</v>
      </c>
      <c r="N5" s="19" t="s">
        <v>6</v>
      </c>
      <c r="O5" s="20" t="s">
        <v>7</v>
      </c>
      <c r="P5" s="7"/>
      <c r="Q5" s="62"/>
    </row>
    <row r="6" spans="1:17" ht="20.100000000000001" customHeight="1" x14ac:dyDescent="0.25">
      <c r="A6" s="70" t="s">
        <v>21</v>
      </c>
      <c r="B6" s="21">
        <v>1900</v>
      </c>
      <c r="C6" s="22"/>
      <c r="D6" s="21">
        <f t="shared" ref="D6:E7" si="0">B6-F6</f>
        <v>1700</v>
      </c>
      <c r="E6" s="22">
        <f t="shared" si="0"/>
        <v>0</v>
      </c>
      <c r="F6" s="23">
        <v>200</v>
      </c>
      <c r="G6" s="24"/>
      <c r="H6" s="25">
        <f>F6/B6</f>
        <v>0.10526315789473684</v>
      </c>
      <c r="I6" s="26" t="e">
        <f>G6/C6</f>
        <v>#DIV/0!</v>
      </c>
      <c r="J6" s="27"/>
      <c r="K6" s="28"/>
      <c r="L6" s="29"/>
      <c r="M6" s="30"/>
      <c r="N6" s="31"/>
      <c r="O6" s="32"/>
      <c r="P6" s="68"/>
      <c r="Q6" s="66"/>
    </row>
    <row r="7" spans="1:17" ht="20.100000000000001" customHeight="1" x14ac:dyDescent="0.25">
      <c r="A7" s="71" t="s">
        <v>22</v>
      </c>
      <c r="B7" s="33">
        <v>22000</v>
      </c>
      <c r="C7" s="34"/>
      <c r="D7" s="33">
        <f t="shared" si="0"/>
        <v>18700</v>
      </c>
      <c r="E7" s="34">
        <f t="shared" si="0"/>
        <v>0</v>
      </c>
      <c r="F7" s="35">
        <v>3300</v>
      </c>
      <c r="G7" s="36"/>
      <c r="H7" s="37">
        <f t="shared" ref="H7:I7" si="1">F7/B7</f>
        <v>0.15</v>
      </c>
      <c r="I7" s="38" t="e">
        <f t="shared" si="1"/>
        <v>#DIV/0!</v>
      </c>
      <c r="J7" s="39"/>
      <c r="K7" s="40"/>
      <c r="L7" s="41"/>
      <c r="M7" s="42"/>
      <c r="N7" s="43"/>
      <c r="O7" s="44"/>
      <c r="P7" s="61"/>
      <c r="Q7" s="66"/>
    </row>
    <row r="8" spans="1:17" ht="20.100000000000001" customHeight="1" x14ac:dyDescent="0.25">
      <c r="A8" s="71" t="s">
        <v>24</v>
      </c>
      <c r="B8" s="33">
        <v>3000</v>
      </c>
      <c r="C8" s="34"/>
      <c r="D8" s="33">
        <f t="shared" ref="D8:D9" si="2">B8-F8</f>
        <v>2750</v>
      </c>
      <c r="E8" s="34">
        <f t="shared" ref="E8:E9" si="3">C8-G8</f>
        <v>0</v>
      </c>
      <c r="F8" s="35">
        <v>250</v>
      </c>
      <c r="G8" s="36"/>
      <c r="H8" s="37">
        <f t="shared" ref="H8:H9" si="4">F8/B8</f>
        <v>8.3333333333333329E-2</v>
      </c>
      <c r="I8" s="38" t="e">
        <f t="shared" ref="I8:I9" si="5">G8/C8</f>
        <v>#DIV/0!</v>
      </c>
      <c r="J8" s="39"/>
      <c r="K8" s="40"/>
      <c r="L8" s="41"/>
      <c r="M8" s="42"/>
      <c r="N8" s="43"/>
      <c r="O8" s="44"/>
      <c r="P8" s="61"/>
      <c r="Q8" s="66"/>
    </row>
    <row r="9" spans="1:17" ht="19.5" customHeight="1" x14ac:dyDescent="0.25">
      <c r="A9" s="71" t="s">
        <v>36</v>
      </c>
      <c r="B9" s="33">
        <v>2800</v>
      </c>
      <c r="C9" s="34"/>
      <c r="D9" s="33">
        <f t="shared" si="2"/>
        <v>2190</v>
      </c>
      <c r="E9" s="34">
        <f t="shared" si="3"/>
        <v>0</v>
      </c>
      <c r="F9" s="35">
        <v>610</v>
      </c>
      <c r="G9" s="36"/>
      <c r="H9" s="37">
        <f t="shared" si="4"/>
        <v>0.21785714285714286</v>
      </c>
      <c r="I9" s="38" t="e">
        <f t="shared" si="5"/>
        <v>#DIV/0!</v>
      </c>
      <c r="J9" s="39"/>
      <c r="K9" s="40"/>
      <c r="L9" s="41"/>
      <c r="M9" s="42"/>
      <c r="N9" s="43"/>
      <c r="O9" s="44"/>
      <c r="P9" s="61"/>
      <c r="Q9" s="66"/>
    </row>
    <row r="10" spans="1:17" ht="20.100000000000001" customHeight="1" x14ac:dyDescent="0.25">
      <c r="A10" s="71" t="s">
        <v>39</v>
      </c>
      <c r="B10" s="45"/>
      <c r="C10" s="46"/>
      <c r="D10" s="45"/>
      <c r="E10" s="46"/>
      <c r="F10" s="39"/>
      <c r="G10" s="40"/>
      <c r="H10" s="47"/>
      <c r="I10" s="40"/>
      <c r="J10" s="39"/>
      <c r="K10" s="40"/>
      <c r="L10" s="48">
        <v>3500</v>
      </c>
      <c r="M10" s="49"/>
      <c r="N10" s="43"/>
      <c r="O10" s="44"/>
      <c r="P10" s="61"/>
      <c r="Q10" s="66"/>
    </row>
    <row r="11" spans="1:17" ht="20.100000000000001" customHeight="1" x14ac:dyDescent="0.25">
      <c r="A11" s="71" t="s">
        <v>40</v>
      </c>
      <c r="B11" s="45"/>
      <c r="C11" s="46"/>
      <c r="D11" s="45"/>
      <c r="E11" s="46"/>
      <c r="F11" s="39"/>
      <c r="G11" s="40"/>
      <c r="H11" s="47"/>
      <c r="I11" s="40"/>
      <c r="J11" s="39"/>
      <c r="K11" s="40"/>
      <c r="L11" s="48">
        <v>750</v>
      </c>
      <c r="M11" s="49"/>
      <c r="N11" s="43"/>
      <c r="O11" s="44"/>
      <c r="P11" s="61"/>
      <c r="Q11" s="66"/>
    </row>
    <row r="12" spans="1:17" ht="20.100000000000001" customHeight="1" x14ac:dyDescent="0.25">
      <c r="A12" s="71" t="s">
        <v>43</v>
      </c>
      <c r="B12" s="45"/>
      <c r="C12" s="46"/>
      <c r="D12" s="45"/>
      <c r="E12" s="46"/>
      <c r="F12" s="39"/>
      <c r="G12" s="40"/>
      <c r="H12" s="47"/>
      <c r="I12" s="40"/>
      <c r="J12" s="39"/>
      <c r="K12" s="40"/>
      <c r="L12" s="48">
        <v>1200</v>
      </c>
      <c r="M12" s="49"/>
      <c r="N12" s="43"/>
      <c r="O12" s="44"/>
      <c r="P12" s="61"/>
      <c r="Q12" s="66"/>
    </row>
    <row r="13" spans="1:17" ht="20.100000000000001" customHeight="1" x14ac:dyDescent="0.25">
      <c r="A13" s="71" t="s">
        <v>37</v>
      </c>
      <c r="B13" s="45"/>
      <c r="C13" s="46"/>
      <c r="D13" s="45"/>
      <c r="E13" s="46"/>
      <c r="F13" s="39"/>
      <c r="G13" s="40"/>
      <c r="H13" s="47"/>
      <c r="I13" s="40"/>
      <c r="J13" s="39"/>
      <c r="K13" s="40"/>
      <c r="L13" s="48">
        <v>266</v>
      </c>
      <c r="M13" s="49"/>
      <c r="N13" s="43"/>
      <c r="O13" s="44"/>
      <c r="P13" s="61"/>
      <c r="Q13" s="66"/>
    </row>
    <row r="14" spans="1:17" ht="20.100000000000001" customHeight="1" x14ac:dyDescent="0.25">
      <c r="A14" s="71" t="s">
        <v>38</v>
      </c>
      <c r="B14" s="45"/>
      <c r="C14" s="46"/>
      <c r="D14" s="45"/>
      <c r="E14" s="46"/>
      <c r="F14" s="39"/>
      <c r="G14" s="40"/>
      <c r="H14" s="47"/>
      <c r="I14" s="40"/>
      <c r="J14" s="39"/>
      <c r="K14" s="40"/>
      <c r="L14" s="48">
        <v>76</v>
      </c>
      <c r="M14" s="49"/>
      <c r="N14" s="43"/>
      <c r="O14" s="44"/>
      <c r="P14" s="61"/>
      <c r="Q14" s="66"/>
    </row>
    <row r="15" spans="1:17" ht="20.100000000000001" customHeight="1" x14ac:dyDescent="0.25">
      <c r="A15" s="71" t="s">
        <v>41</v>
      </c>
      <c r="B15" s="45"/>
      <c r="C15" s="46"/>
      <c r="D15" s="45"/>
      <c r="E15" s="46"/>
      <c r="F15" s="39"/>
      <c r="G15" s="40"/>
      <c r="H15" s="47"/>
      <c r="I15" s="40"/>
      <c r="J15" s="39"/>
      <c r="K15" s="40"/>
      <c r="L15" s="41"/>
      <c r="M15" s="42"/>
      <c r="N15" s="50">
        <v>200</v>
      </c>
      <c r="O15" s="51"/>
      <c r="P15" s="61"/>
      <c r="Q15" s="66"/>
    </row>
    <row r="16" spans="1:17" ht="20.100000000000001" customHeight="1" thickBot="1" x14ac:dyDescent="0.3">
      <c r="A16" s="71" t="s">
        <v>42</v>
      </c>
      <c r="B16" s="45"/>
      <c r="C16" s="46"/>
      <c r="D16" s="45"/>
      <c r="E16" s="46"/>
      <c r="F16" s="39"/>
      <c r="G16" s="40"/>
      <c r="H16" s="47"/>
      <c r="I16" s="40"/>
      <c r="J16" s="39"/>
      <c r="K16" s="40"/>
      <c r="L16" s="41"/>
      <c r="M16" s="42"/>
      <c r="N16" s="50">
        <v>600</v>
      </c>
      <c r="O16" s="51"/>
      <c r="P16" s="61"/>
      <c r="Q16" s="66"/>
    </row>
    <row r="17" spans="1:20" ht="20.100000000000001" customHeight="1" thickBot="1" x14ac:dyDescent="0.3">
      <c r="A17" s="107" t="s">
        <v>25</v>
      </c>
      <c r="B17" s="72">
        <f>SUM(B6:B16)</f>
        <v>29700</v>
      </c>
      <c r="C17" s="73">
        <f>SUM(C6:C16)</f>
        <v>0</v>
      </c>
      <c r="D17" s="72">
        <f>SUM(D6:D16)</f>
        <v>25340</v>
      </c>
      <c r="E17" s="73">
        <f>SUM(E6:E16)</f>
        <v>0</v>
      </c>
      <c r="F17" s="74">
        <f>SUM(F6:F16)</f>
        <v>4360</v>
      </c>
      <c r="G17" s="75">
        <f>SUM(G6:G16)</f>
        <v>0</v>
      </c>
      <c r="H17" s="76"/>
      <c r="I17" s="77"/>
      <c r="J17" s="74">
        <f>SUM(J6:J16)</f>
        <v>0</v>
      </c>
      <c r="K17" s="75">
        <f>SUM(K6:K16)</f>
        <v>0</v>
      </c>
      <c r="L17" s="99">
        <f>SUM(L6:L16)</f>
        <v>5792</v>
      </c>
      <c r="M17" s="78">
        <f>SUM(M6:M16)</f>
        <v>0</v>
      </c>
      <c r="N17" s="79">
        <f>SUM(N6:N16)</f>
        <v>800</v>
      </c>
      <c r="O17" s="80">
        <f>SUM(O6:O16)</f>
        <v>0</v>
      </c>
      <c r="P17" s="52"/>
      <c r="Q17" s="66"/>
    </row>
    <row r="18" spans="1:20" ht="20.100000000000001" customHeight="1" thickBot="1" x14ac:dyDescent="0.3">
      <c r="A18" s="63"/>
      <c r="B18" s="53"/>
      <c r="C18" s="53"/>
      <c r="D18" s="53"/>
      <c r="E18" s="64"/>
      <c r="F18" s="64"/>
      <c r="G18" s="69"/>
      <c r="H18" s="69"/>
      <c r="I18" s="64"/>
      <c r="J18" s="64"/>
      <c r="K18" s="65"/>
      <c r="L18" s="65"/>
      <c r="M18" s="65"/>
      <c r="N18" s="65"/>
      <c r="O18" s="52"/>
      <c r="P18" s="66"/>
    </row>
    <row r="19" spans="1:20" ht="20.100000000000001" customHeight="1" thickBot="1" x14ac:dyDescent="0.3">
      <c r="A19" s="94" t="s">
        <v>26</v>
      </c>
      <c r="B19" s="81"/>
      <c r="C19" s="81"/>
      <c r="E19" s="186" t="s">
        <v>8</v>
      </c>
      <c r="F19" s="187"/>
      <c r="G19" s="168" t="s">
        <v>29</v>
      </c>
      <c r="H19" s="169"/>
      <c r="I19" s="170"/>
      <c r="K19" s="93" t="s">
        <v>31</v>
      </c>
      <c r="L19" s="82"/>
      <c r="M19" s="82"/>
      <c r="N19" s="82"/>
      <c r="O19" s="82"/>
      <c r="Q19" s="1" t="b">
        <f>S19=T19</f>
        <v>0</v>
      </c>
      <c r="S19" s="1" t="b">
        <f>B23&lt;0</f>
        <v>1</v>
      </c>
      <c r="T19" s="1" t="b">
        <f>C23&lt;0</f>
        <v>0</v>
      </c>
    </row>
    <row r="20" spans="1:20" ht="18.75" customHeight="1" thickBot="1" x14ac:dyDescent="0.3">
      <c r="A20" s="84" t="s">
        <v>25</v>
      </c>
      <c r="B20" s="84" t="s">
        <v>6</v>
      </c>
      <c r="C20" s="85" t="s">
        <v>7</v>
      </c>
      <c r="E20" s="188"/>
      <c r="F20" s="189"/>
      <c r="G20" s="171"/>
      <c r="H20" s="172"/>
      <c r="I20" s="173"/>
      <c r="K20" s="165" t="s">
        <v>34</v>
      </c>
      <c r="L20" s="165"/>
      <c r="M20" s="165"/>
      <c r="N20" s="165"/>
      <c r="O20" s="96">
        <f>IF(Q19=TRUE, 1, 0)</f>
        <v>0</v>
      </c>
    </row>
    <row r="21" spans="1:20" ht="18.75" customHeight="1" x14ac:dyDescent="0.25">
      <c r="A21" s="102" t="s">
        <v>28</v>
      </c>
      <c r="B21" s="86">
        <f>F17+J17</f>
        <v>4360</v>
      </c>
      <c r="C21" s="87">
        <f>G17+K17</f>
        <v>0</v>
      </c>
      <c r="E21" s="122" t="s">
        <v>9</v>
      </c>
      <c r="F21" s="123"/>
      <c r="G21" s="177"/>
      <c r="H21" s="178"/>
      <c r="I21" s="179"/>
      <c r="K21" s="166"/>
      <c r="L21" s="166"/>
      <c r="M21" s="166"/>
      <c r="N21" s="166"/>
      <c r="O21" s="98"/>
      <c r="Q21" s="1" t="e">
        <f>S21=T21</f>
        <v>#DIV/0!</v>
      </c>
      <c r="S21" s="1" t="e">
        <f>G24&lt;0</f>
        <v>#DIV/0!</v>
      </c>
      <c r="T21" s="1" t="b">
        <f>C23&lt;0</f>
        <v>0</v>
      </c>
    </row>
    <row r="22" spans="1:20" ht="18.75" customHeight="1" thickBot="1" x14ac:dyDescent="0.3">
      <c r="A22" s="90" t="s">
        <v>27</v>
      </c>
      <c r="B22" s="90">
        <f>L17+N17</f>
        <v>6592</v>
      </c>
      <c r="C22" s="91">
        <f>M17+O17</f>
        <v>0</v>
      </c>
      <c r="E22" s="124" t="s">
        <v>10</v>
      </c>
      <c r="F22" s="125"/>
      <c r="G22" s="180"/>
      <c r="H22" s="181"/>
      <c r="I22" s="182"/>
      <c r="K22" s="167" t="s">
        <v>32</v>
      </c>
      <c r="L22" s="167"/>
      <c r="M22" s="167"/>
      <c r="N22" s="167"/>
      <c r="O22" s="97" t="e">
        <f>IF(Q21=TRUE, 1, 0)</f>
        <v>#DIV/0!</v>
      </c>
    </row>
    <row r="23" spans="1:20" ht="18.75" customHeight="1" thickBot="1" x14ac:dyDescent="0.35">
      <c r="A23" s="103" t="s">
        <v>14</v>
      </c>
      <c r="B23" s="88">
        <f>B21-B22</f>
        <v>-2232</v>
      </c>
      <c r="C23" s="89">
        <f>C21-C22</f>
        <v>0</v>
      </c>
      <c r="E23" s="190" t="s">
        <v>11</v>
      </c>
      <c r="F23" s="191"/>
      <c r="G23" s="183"/>
      <c r="H23" s="184"/>
      <c r="I23" s="185"/>
      <c r="K23" s="166"/>
      <c r="L23" s="166"/>
      <c r="M23" s="166"/>
      <c r="N23" s="166"/>
      <c r="O23" s="98"/>
      <c r="Q23" s="1" t="e">
        <f>AND(G24&gt;=-0.02, G24&lt;=0.02)</f>
        <v>#DIV/0!</v>
      </c>
    </row>
    <row r="24" spans="1:20" ht="16.5" customHeight="1" thickBot="1" x14ac:dyDescent="0.3">
      <c r="E24" s="138" t="s">
        <v>12</v>
      </c>
      <c r="F24" s="139"/>
      <c r="G24" s="174" t="e">
        <f>AVERAGE(G21:I23)</f>
        <v>#DIV/0!</v>
      </c>
      <c r="H24" s="175"/>
      <c r="I24" s="176"/>
      <c r="K24" s="163" t="s">
        <v>33</v>
      </c>
      <c r="L24" s="163"/>
      <c r="M24" s="163"/>
      <c r="N24" s="163"/>
      <c r="O24" s="92" t="e">
        <f>IF(Q23=TRUE, 1, 0)</f>
        <v>#DIV/0!</v>
      </c>
    </row>
    <row r="25" spans="1:20" ht="13.65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163"/>
      <c r="L25" s="163"/>
      <c r="M25" s="163"/>
      <c r="N25" s="163"/>
      <c r="O25" s="95"/>
    </row>
    <row r="26" spans="1:20" ht="13.65" customHeight="1" x14ac:dyDescent="0.25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5"/>
      <c r="L26" s="55"/>
      <c r="M26" s="56"/>
      <c r="N26" s="56"/>
      <c r="O26" s="7"/>
      <c r="P26" s="7"/>
    </row>
    <row r="27" spans="1:20" ht="13.5" customHeight="1" thickBot="1" x14ac:dyDescent="0.3">
      <c r="A27" s="3" t="s">
        <v>13</v>
      </c>
      <c r="B27" s="3"/>
      <c r="C27" s="3"/>
      <c r="D27" s="3"/>
      <c r="E27" s="3"/>
      <c r="F27" s="3"/>
      <c r="G27" s="3"/>
      <c r="H27" s="3"/>
      <c r="I27" s="3"/>
      <c r="J27" s="3"/>
      <c r="K27" s="4"/>
      <c r="L27" s="4"/>
      <c r="M27" s="3"/>
      <c r="N27" s="3"/>
    </row>
    <row r="28" spans="1:20" ht="20.100000000000001" customHeight="1" x14ac:dyDescent="0.25">
      <c r="A28" s="126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8"/>
      <c r="P28" s="67"/>
    </row>
    <row r="29" spans="1:20" ht="20.100000000000001" customHeight="1" x14ac:dyDescent="0.25">
      <c r="A29" s="129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1"/>
      <c r="P29" s="67"/>
    </row>
    <row r="30" spans="1:20" ht="20.100000000000001" customHeight="1" thickBot="1" x14ac:dyDescent="0.3">
      <c r="A30" s="132"/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4"/>
    </row>
    <row r="31" spans="1:20" ht="20.100000000000001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20" ht="13.8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6" ht="20.100000000000001" customHeight="1" thickBot="1" x14ac:dyDescent="0.3">
      <c r="A33" s="135" t="s">
        <v>15</v>
      </c>
      <c r="B33" s="136"/>
      <c r="C33" s="136"/>
      <c r="D33" s="136"/>
      <c r="E33" s="137"/>
      <c r="F33" s="53"/>
      <c r="G33" s="53"/>
      <c r="H33" s="53"/>
      <c r="I33" s="53"/>
      <c r="J33" s="53"/>
      <c r="K33" s="53"/>
      <c r="L33" s="53"/>
      <c r="M33" s="53"/>
      <c r="N33" s="53"/>
      <c r="O33" s="52"/>
      <c r="P33" s="54"/>
    </row>
    <row r="34" spans="1:16" ht="19.2" customHeight="1" thickBot="1" x14ac:dyDescent="0.3">
      <c r="A34" s="5" t="s">
        <v>5</v>
      </c>
      <c r="B34" s="106"/>
      <c r="C34" s="116" t="s">
        <v>19</v>
      </c>
      <c r="D34" s="118"/>
      <c r="E34" s="118"/>
      <c r="F34" s="117"/>
      <c r="G34" s="116" t="s">
        <v>16</v>
      </c>
      <c r="H34" s="117"/>
      <c r="I34" s="118" t="s">
        <v>17</v>
      </c>
      <c r="J34" s="118"/>
      <c r="K34" s="119" t="s">
        <v>3</v>
      </c>
      <c r="L34" s="119"/>
      <c r="M34" s="112" t="s">
        <v>4</v>
      </c>
      <c r="N34" s="113"/>
      <c r="O34" s="58" t="s">
        <v>18</v>
      </c>
    </row>
    <row r="35" spans="1:16" ht="18.75" customHeight="1" thickBot="1" x14ac:dyDescent="0.3">
      <c r="A35" s="59" t="s">
        <v>20</v>
      </c>
      <c r="B35" s="105"/>
      <c r="C35" s="151"/>
      <c r="D35" s="160"/>
      <c r="E35" s="160"/>
      <c r="F35" s="152"/>
      <c r="G35" s="151"/>
      <c r="H35" s="152"/>
      <c r="I35" s="153"/>
      <c r="J35" s="154"/>
      <c r="K35" s="110"/>
      <c r="L35" s="111"/>
      <c r="M35" s="114"/>
      <c r="N35" s="115"/>
      <c r="O35" s="57">
        <f t="shared" ref="O35:O43" si="6">K35-M35</f>
        <v>0</v>
      </c>
    </row>
    <row r="36" spans="1:16" ht="18.75" customHeight="1" thickBot="1" x14ac:dyDescent="0.3">
      <c r="A36" s="60" t="s">
        <v>20</v>
      </c>
      <c r="B36" s="104"/>
      <c r="C36" s="120"/>
      <c r="D36" s="157"/>
      <c r="E36" s="157"/>
      <c r="F36" s="121"/>
      <c r="G36" s="120"/>
      <c r="H36" s="121"/>
      <c r="I36" s="108"/>
      <c r="J36" s="109"/>
      <c r="K36" s="110"/>
      <c r="L36" s="111"/>
      <c r="M36" s="114"/>
      <c r="N36" s="115"/>
      <c r="O36" s="57">
        <f t="shared" si="6"/>
        <v>0</v>
      </c>
    </row>
    <row r="37" spans="1:16" ht="19.2" customHeight="1" thickBot="1" x14ac:dyDescent="0.3">
      <c r="A37" s="60" t="s">
        <v>20</v>
      </c>
      <c r="B37" s="100"/>
      <c r="C37" s="120"/>
      <c r="D37" s="157"/>
      <c r="E37" s="157"/>
      <c r="F37" s="121"/>
      <c r="G37" s="120"/>
      <c r="H37" s="121"/>
      <c r="I37" s="120"/>
      <c r="J37" s="150"/>
      <c r="K37" s="155"/>
      <c r="L37" s="156"/>
      <c r="M37" s="161"/>
      <c r="N37" s="162"/>
      <c r="O37" s="57">
        <f t="shared" si="6"/>
        <v>0</v>
      </c>
    </row>
    <row r="38" spans="1:16" ht="19.5" customHeight="1" thickBot="1" x14ac:dyDescent="0.3">
      <c r="A38" s="59" t="s">
        <v>20</v>
      </c>
      <c r="B38" s="101"/>
      <c r="C38" s="158"/>
      <c r="D38" s="192"/>
      <c r="E38" s="192"/>
      <c r="F38" s="159"/>
      <c r="G38" s="158"/>
      <c r="H38" s="159"/>
      <c r="I38" s="158"/>
      <c r="J38" s="159"/>
      <c r="K38" s="155"/>
      <c r="L38" s="156"/>
      <c r="M38" s="161"/>
      <c r="N38" s="162"/>
      <c r="O38" s="57">
        <f t="shared" si="6"/>
        <v>0</v>
      </c>
    </row>
    <row r="39" spans="1:16" ht="19.5" customHeight="1" thickBot="1" x14ac:dyDescent="0.3">
      <c r="A39" s="60" t="s">
        <v>20</v>
      </c>
      <c r="B39" s="100"/>
      <c r="C39" s="120"/>
      <c r="D39" s="157"/>
      <c r="E39" s="157"/>
      <c r="F39" s="121"/>
      <c r="G39" s="120"/>
      <c r="H39" s="121"/>
      <c r="I39" s="120"/>
      <c r="J39" s="121"/>
      <c r="K39" s="155"/>
      <c r="L39" s="156"/>
      <c r="M39" s="161"/>
      <c r="N39" s="162"/>
      <c r="O39" s="57">
        <f t="shared" si="6"/>
        <v>0</v>
      </c>
    </row>
    <row r="40" spans="1:16" ht="19.5" customHeight="1" thickBot="1" x14ac:dyDescent="0.3">
      <c r="A40" s="60" t="s">
        <v>20</v>
      </c>
      <c r="B40" s="100"/>
      <c r="C40" s="120"/>
      <c r="D40" s="157"/>
      <c r="E40" s="157"/>
      <c r="F40" s="121"/>
      <c r="G40" s="120"/>
      <c r="H40" s="121"/>
      <c r="I40" s="120"/>
      <c r="J40" s="121"/>
      <c r="K40" s="155"/>
      <c r="L40" s="156"/>
      <c r="M40" s="161"/>
      <c r="N40" s="162"/>
      <c r="O40" s="57">
        <f t="shared" si="6"/>
        <v>0</v>
      </c>
    </row>
    <row r="41" spans="1:16" ht="19.5" customHeight="1" thickBot="1" x14ac:dyDescent="0.3">
      <c r="A41" s="59" t="s">
        <v>20</v>
      </c>
      <c r="B41" s="101"/>
      <c r="C41" s="158"/>
      <c r="D41" s="192"/>
      <c r="E41" s="192"/>
      <c r="F41" s="159"/>
      <c r="G41" s="158"/>
      <c r="H41" s="159"/>
      <c r="I41" s="158"/>
      <c r="J41" s="159"/>
      <c r="K41" s="155"/>
      <c r="L41" s="156"/>
      <c r="M41" s="161"/>
      <c r="N41" s="162"/>
      <c r="O41" s="57">
        <f t="shared" si="6"/>
        <v>0</v>
      </c>
    </row>
    <row r="42" spans="1:16" ht="19.5" customHeight="1" thickBot="1" x14ac:dyDescent="0.3">
      <c r="A42" s="60" t="s">
        <v>20</v>
      </c>
      <c r="B42" s="100"/>
      <c r="C42" s="120"/>
      <c r="D42" s="157"/>
      <c r="E42" s="157"/>
      <c r="F42" s="121"/>
      <c r="G42" s="120"/>
      <c r="H42" s="121"/>
      <c r="I42" s="120"/>
      <c r="J42" s="121"/>
      <c r="K42" s="155"/>
      <c r="L42" s="156"/>
      <c r="M42" s="161"/>
      <c r="N42" s="162"/>
      <c r="O42" s="57">
        <f t="shared" si="6"/>
        <v>0</v>
      </c>
    </row>
    <row r="43" spans="1:16" ht="18.75" customHeight="1" x14ac:dyDescent="0.25">
      <c r="A43" s="60" t="s">
        <v>20</v>
      </c>
      <c r="B43" s="100"/>
      <c r="C43" s="120"/>
      <c r="D43" s="157"/>
      <c r="E43" s="157"/>
      <c r="F43" s="121"/>
      <c r="G43" s="120"/>
      <c r="H43" s="121"/>
      <c r="I43" s="120"/>
      <c r="J43" s="121"/>
      <c r="K43" s="155"/>
      <c r="L43" s="156"/>
      <c r="M43" s="161"/>
      <c r="N43" s="162"/>
      <c r="O43" s="57">
        <f t="shared" si="6"/>
        <v>0</v>
      </c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4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1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4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1:14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1:14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1:14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1:14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spans="1:14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spans="1:14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spans="1:14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spans="1:14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1:14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1:14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spans="1:14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14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spans="1:14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spans="1:14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spans="1:14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spans="1:14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spans="1:14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spans="1:14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spans="1:14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spans="1:14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spans="1:14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1:14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1:14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spans="1:14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spans="1:14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spans="1:14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spans="1:14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spans="1:14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1:14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spans="1:14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spans="1:14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spans="1:14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spans="1:14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spans="1:14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1:14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spans="1:14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spans="1:14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spans="1:14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spans="1:14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1:14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4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spans="1:14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spans="1:14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spans="1:14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spans="1:14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1:14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spans="1:14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spans="1:14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spans="1:14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spans="1:14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1:14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spans="1:14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spans="1:14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spans="1:14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spans="1:14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1:14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spans="1:14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spans="1:14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spans="1:14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spans="1:14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spans="1:14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spans="1:14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spans="1:14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spans="1:14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spans="1:14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spans="1:14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spans="1:14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spans="1:14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spans="1:14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spans="1:14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spans="1:14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spans="1:14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spans="1:14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spans="1:14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spans="1:14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spans="1:14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spans="1:14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spans="1:14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spans="1:14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spans="1:14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spans="1:14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spans="1:14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spans="1:14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spans="1:14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spans="1:14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spans="1:14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spans="1:14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spans="1:14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spans="1:14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spans="1:14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</row>
    <row r="226" spans="1:14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</row>
    <row r="227" spans="1:14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spans="1:14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spans="1:14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spans="1:14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spans="1:14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spans="1:14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spans="1:14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spans="1:14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spans="1:14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spans="1:14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spans="1:14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spans="1:14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spans="1:14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spans="1:14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spans="1:14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</row>
    <row r="242" spans="1:14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</row>
    <row r="243" spans="1:14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</row>
    <row r="244" spans="1:14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spans="1:14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</row>
    <row r="246" spans="1:14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spans="1:14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spans="1:14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spans="1:14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spans="1:14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spans="1:14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spans="1:14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spans="1:14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spans="1:14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spans="1:14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spans="1:14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spans="1:14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spans="1:14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spans="1:14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spans="1:14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spans="1:14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spans="1:14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spans="1:14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spans="1:14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spans="1:14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spans="1:14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spans="1:14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spans="1:14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spans="1:14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1:14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1:14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1:14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 x14ac:dyDescent="0.25">
      <c r="K584" s="2"/>
      <c r="L584" s="2"/>
      <c r="M584" s="2"/>
      <c r="N584" s="2"/>
    </row>
    <row r="585" spans="1:14" x14ac:dyDescent="0.25">
      <c r="K585" s="2"/>
      <c r="L585" s="2"/>
      <c r="M585" s="2"/>
      <c r="N585" s="2"/>
    </row>
    <row r="586" spans="1:14" x14ac:dyDescent="0.25">
      <c r="K586" s="2"/>
      <c r="L586" s="2"/>
      <c r="M586" s="2"/>
      <c r="N586" s="2"/>
    </row>
    <row r="587" spans="1:14" x14ac:dyDescent="0.25">
      <c r="K587" s="2"/>
      <c r="L587" s="2"/>
      <c r="M587" s="2"/>
      <c r="N587" s="2"/>
    </row>
    <row r="588" spans="1:14" x14ac:dyDescent="0.25">
      <c r="K588" s="2"/>
      <c r="L588" s="2"/>
      <c r="M588" s="2"/>
      <c r="N588" s="2"/>
    </row>
    <row r="589" spans="1:14" x14ac:dyDescent="0.25">
      <c r="K589" s="2"/>
      <c r="L589" s="2"/>
      <c r="M589" s="2"/>
      <c r="N589" s="2"/>
    </row>
    <row r="590" spans="1:14" x14ac:dyDescent="0.25">
      <c r="K590" s="2"/>
      <c r="L590" s="2"/>
      <c r="M590" s="2"/>
      <c r="N590" s="2"/>
    </row>
    <row r="591" spans="1:14" x14ac:dyDescent="0.25">
      <c r="K591" s="2"/>
      <c r="L591" s="2"/>
      <c r="M591" s="2"/>
      <c r="N591" s="2"/>
    </row>
    <row r="592" spans="1:14" x14ac:dyDescent="0.25">
      <c r="K592" s="2"/>
      <c r="L592" s="2"/>
      <c r="M592" s="2"/>
      <c r="N592" s="2"/>
    </row>
    <row r="593" spans="11:14" x14ac:dyDescent="0.25">
      <c r="K593" s="2"/>
      <c r="L593" s="2"/>
      <c r="M593" s="2"/>
      <c r="N593" s="2"/>
    </row>
  </sheetData>
  <mergeCells count="73">
    <mergeCell ref="M42:N42"/>
    <mergeCell ref="C43:F43"/>
    <mergeCell ref="G43:H43"/>
    <mergeCell ref="I43:J43"/>
    <mergeCell ref="K43:L43"/>
    <mergeCell ref="M43:N43"/>
    <mergeCell ref="C42:F42"/>
    <mergeCell ref="G42:H42"/>
    <mergeCell ref="I42:J42"/>
    <mergeCell ref="K42:L42"/>
    <mergeCell ref="M40:N40"/>
    <mergeCell ref="C41:F41"/>
    <mergeCell ref="G41:H41"/>
    <mergeCell ref="I41:J41"/>
    <mergeCell ref="K41:L41"/>
    <mergeCell ref="M41:N41"/>
    <mergeCell ref="C40:F40"/>
    <mergeCell ref="G40:H40"/>
    <mergeCell ref="I40:J40"/>
    <mergeCell ref="K40:L40"/>
    <mergeCell ref="M38:N38"/>
    <mergeCell ref="C39:F39"/>
    <mergeCell ref="G39:H39"/>
    <mergeCell ref="I39:J39"/>
    <mergeCell ref="K39:L39"/>
    <mergeCell ref="M39:N39"/>
    <mergeCell ref="C38:F38"/>
    <mergeCell ref="G38:H38"/>
    <mergeCell ref="I38:J38"/>
    <mergeCell ref="K38:L38"/>
    <mergeCell ref="M37:N37"/>
    <mergeCell ref="K24:N25"/>
    <mergeCell ref="A2:O2"/>
    <mergeCell ref="K20:N21"/>
    <mergeCell ref="K22:N23"/>
    <mergeCell ref="G19:I20"/>
    <mergeCell ref="G24:I24"/>
    <mergeCell ref="G21:I21"/>
    <mergeCell ref="G22:I22"/>
    <mergeCell ref="G23:I23"/>
    <mergeCell ref="E19:F20"/>
    <mergeCell ref="E23:F23"/>
    <mergeCell ref="C37:F37"/>
    <mergeCell ref="C34:F34"/>
    <mergeCell ref="C35:F35"/>
    <mergeCell ref="C36:F36"/>
    <mergeCell ref="G37:H37"/>
    <mergeCell ref="I37:J37"/>
    <mergeCell ref="K35:L35"/>
    <mergeCell ref="G35:H35"/>
    <mergeCell ref="I35:J35"/>
    <mergeCell ref="K37:L37"/>
    <mergeCell ref="H4:I4"/>
    <mergeCell ref="B4:C4"/>
    <mergeCell ref="N4:O4"/>
    <mergeCell ref="J4:K4"/>
    <mergeCell ref="F4:G4"/>
    <mergeCell ref="D4:E4"/>
    <mergeCell ref="L4:M4"/>
    <mergeCell ref="I36:J36"/>
    <mergeCell ref="K36:L36"/>
    <mergeCell ref="M34:N34"/>
    <mergeCell ref="M35:N35"/>
    <mergeCell ref="M36:N36"/>
    <mergeCell ref="G34:H34"/>
    <mergeCell ref="I34:J34"/>
    <mergeCell ref="K34:L34"/>
    <mergeCell ref="G36:H36"/>
    <mergeCell ref="E21:F21"/>
    <mergeCell ref="E22:F22"/>
    <mergeCell ref="A28:O30"/>
    <mergeCell ref="A33:E33"/>
    <mergeCell ref="E24:F24"/>
  </mergeCells>
  <phoneticPr fontId="19" type="noConversion"/>
  <conditionalFormatting sqref="O19">
    <cfRule type="expression" priority="11">
      <formula>$Q$19:$Q$23=TRUE</formula>
    </cfRule>
  </conditionalFormatting>
  <conditionalFormatting sqref="O20 O22 O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Q19:Q23">
    <cfRule type="expression" priority="6">
      <formula>TRUE</formula>
    </cfRule>
  </conditionalFormatting>
  <printOptions horizontalCentered="1"/>
  <pageMargins left="0.25" right="0.23" top="0.25" bottom="0.25" header="0" footer="0"/>
  <pageSetup scale="7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O19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Q19:Q23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3C65BB4B-95D9-4B4F-B8A2-92E26FDBFE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2024-04-29T14:44:48Z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