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gabem_nationaltab_com/Documents/Desktop/Jobs/CFA/5474 LINCOLN PARK MI/"/>
    </mc:Choice>
  </mc:AlternateContent>
  <xr:revisionPtr revIDLastSave="0" documentId="8_{0F3F9893-6D7E-47D7-AC06-1AB5EAB6F16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E8" i="1"/>
  <c r="E7" i="1"/>
  <c r="J8" i="1"/>
  <c r="J7" i="1"/>
  <c r="I8" i="1"/>
  <c r="I7" i="1"/>
  <c r="P32" i="1"/>
  <c r="O13" i="1" l="1"/>
  <c r="M13" i="1"/>
  <c r="L13" i="1"/>
  <c r="K13" i="1"/>
  <c r="H13" i="1"/>
  <c r="G13" i="1"/>
  <c r="D13" i="1"/>
  <c r="C13" i="1"/>
  <c r="C17" i="1" l="1"/>
  <c r="C18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T15" i="1" l="1"/>
  <c r="D19" i="1"/>
  <c r="U17" i="1" s="1"/>
  <c r="R17" i="1" s="1"/>
  <c r="J9" i="1"/>
  <c r="J6" i="1"/>
  <c r="I9" i="1"/>
  <c r="I6" i="1"/>
  <c r="U15" i="1" l="1"/>
  <c r="R15" i="1" s="1"/>
  <c r="P16" i="1" s="1"/>
  <c r="P18" i="1"/>
  <c r="E9" i="1"/>
  <c r="F6" i="1"/>
  <c r="E6" i="1"/>
  <c r="F13" i="1" l="1"/>
  <c r="E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<sst xmlns="http://schemas.openxmlformats.org/spreadsheetml/2006/main" count="84" uniqueCount="53">
  <si>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</si>
  <si>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</si>
  <si>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</si>
  <si>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</si>
  <si>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</si>
  <si>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</si>
  <si>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</si>
  <si>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</si>
  <si>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</si>
  <si>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</si>
  <si>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</si>
  <si>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</si>
  <si>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</si>
  <si>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</si>
  <si>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</si>
  <si>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</si>
  <si>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</si>
  <si>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</si>
  <si>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</si>
  <si>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</si>
  <si>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</si>
  <si>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</si>
  <si>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</si>
  <si>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</si>
  <si>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</si>
  <si>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</si>
  <si>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</si>
  <si>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</si>
  <si>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</si>
  <si>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</si>
  <si>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</si>
  <si>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</si>
  <si>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</si>
  <si>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</si>
  <si>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</si>
  <si>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</si>
  <si>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</si>
  <si>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</si>
  <si>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 xml:space="preserve">RESTROOMS </t>
  </si>
  <si>
    <t>DINING</t>
  </si>
  <si>
    <t>AC-1</t>
  </si>
  <si>
    <t>AC-2</t>
  </si>
  <si>
    <t>AC-3</t>
  </si>
  <si>
    <t>AC-4</t>
  </si>
  <si>
    <t>EF-3</t>
  </si>
  <si>
    <t xml:space="preserve">KITCHEN </t>
  </si>
  <si>
    <t>FOH</t>
  </si>
  <si>
    <t>BOH</t>
  </si>
  <si>
    <t>KITCHEN HD 1</t>
  </si>
  <si>
    <t>KITCHEN HD 2&amp;3</t>
  </si>
  <si>
    <t>EF-1</t>
  </si>
  <si>
    <t>EF-2</t>
  </si>
  <si>
    <t>Bulding pressure taken with some missing ceiling tiles and drive through door not sealed.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</si>
</sst>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1" fillId="0" borderId="75" xfId="0" applyFont="1" applyBorder="1" applyAlignment="1">
      <alignment horizontal="left" vertical="center"/>
    </xf>
    <xf numFmtId="0" fontId="5" fillId="0" borderId="76" xfId="0" applyFont="1" applyBorder="1" applyAlignment="1">
      <alignment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9" zoomScale="85" zoomScaleNormal="85" zoomScaleSheetLayoutView="85" workbookViewId="0">
      <selection activeCell="A24" sqref="A24:P26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5" t="s">
        <v>30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21" ht="9.75" customHeight="1" thickBot="1" x14ac:dyDescent="0.45">
      <c r="A3" s="80"/>
    </row>
    <row r="4" spans="1:21" ht="20.149999999999999" customHeight="1" thickBot="1" x14ac:dyDescent="0.3">
      <c r="A4" s="6"/>
      <c r="B4" s="8" t="s">
        <v>5</v>
      </c>
      <c r="C4" s="198" t="s">
        <v>0</v>
      </c>
      <c r="D4" s="199"/>
      <c r="E4" s="181" t="s">
        <v>1</v>
      </c>
      <c r="F4" s="179"/>
      <c r="G4" s="204" t="s">
        <v>2</v>
      </c>
      <c r="H4" s="205"/>
      <c r="I4" s="196" t="s">
        <v>24</v>
      </c>
      <c r="J4" s="197"/>
      <c r="K4" s="202" t="s">
        <v>3</v>
      </c>
      <c r="L4" s="203"/>
      <c r="M4" s="200" t="s">
        <v>4</v>
      </c>
      <c r="N4" s="201"/>
      <c r="O4" s="200" t="s">
        <v>35</v>
      </c>
      <c r="P4" s="201"/>
      <c r="Q4" s="7"/>
      <c r="R4" s="5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49999999999999" customHeight="1" thickBot="1" x14ac:dyDescent="0.3">
      <c r="A6" s="67" t="s">
        <v>40</v>
      </c>
      <c r="B6" s="65" t="s">
        <v>45</v>
      </c>
      <c r="C6" s="23">
        <v>8125</v>
      </c>
      <c r="D6" s="24">
        <v>8432</v>
      </c>
      <c r="E6" s="23">
        <f t="shared" ref="E6:F9" si="0">C6-G6</f>
        <v>6375</v>
      </c>
      <c r="F6" s="24">
        <f t="shared" si="0"/>
        <v>6738</v>
      </c>
      <c r="G6" s="25">
        <v>1750</v>
      </c>
      <c r="H6" s="26">
        <v>1694</v>
      </c>
      <c r="I6" s="27">
        <f t="shared" ref="I6:J8" si="1">G6/C6</f>
        <v>0.2153846153846154</v>
      </c>
      <c r="J6" s="28">
        <f t="shared" si="1"/>
        <v>0.20090132827324478</v>
      </c>
      <c r="K6" s="29"/>
      <c r="L6" s="30"/>
      <c r="M6" s="31"/>
      <c r="N6" s="32"/>
      <c r="O6" s="33"/>
      <c r="P6" s="34"/>
      <c r="Q6" s="63"/>
      <c r="R6" s="61"/>
    </row>
    <row r="7" spans="1:21" ht="20.149999999999999" customHeight="1" thickBot="1" x14ac:dyDescent="0.3">
      <c r="A7" s="119" t="s">
        <v>41</v>
      </c>
      <c r="B7" s="120" t="s">
        <v>46</v>
      </c>
      <c r="C7" s="121">
        <v>4375</v>
      </c>
      <c r="D7" s="122">
        <v>4392</v>
      </c>
      <c r="E7" s="121">
        <f>C7-G7</f>
        <v>3300</v>
      </c>
      <c r="F7" s="24">
        <f t="shared" si="0"/>
        <v>3300</v>
      </c>
      <c r="G7" s="123">
        <v>1075</v>
      </c>
      <c r="H7" s="129">
        <v>1092</v>
      </c>
      <c r="I7" s="131">
        <f t="shared" si="1"/>
        <v>0.24571428571428572</v>
      </c>
      <c r="J7" s="131">
        <f t="shared" si="1"/>
        <v>0.24863387978142076</v>
      </c>
      <c r="K7" s="130"/>
      <c r="L7" s="124"/>
      <c r="M7" s="125"/>
      <c r="N7" s="126"/>
      <c r="O7" s="127"/>
      <c r="P7" s="128"/>
      <c r="Q7" s="63"/>
      <c r="R7" s="61"/>
    </row>
    <row r="8" spans="1:21" ht="20.149999999999999" customHeight="1" thickBot="1" x14ac:dyDescent="0.3">
      <c r="A8" s="119" t="s">
        <v>42</v>
      </c>
      <c r="B8" s="120" t="s">
        <v>39</v>
      </c>
      <c r="C8" s="121">
        <v>5250</v>
      </c>
      <c r="D8" s="122">
        <v>5264</v>
      </c>
      <c r="E8" s="121">
        <f>C8-G8</f>
        <v>3975</v>
      </c>
      <c r="F8" s="24">
        <f t="shared" si="0"/>
        <v>3916</v>
      </c>
      <c r="G8" s="123">
        <v>1275</v>
      </c>
      <c r="H8" s="129">
        <v>1348</v>
      </c>
      <c r="I8" s="131">
        <f t="shared" si="1"/>
        <v>0.24285714285714285</v>
      </c>
      <c r="J8" s="131">
        <f t="shared" si="1"/>
        <v>0.2560790273556231</v>
      </c>
      <c r="K8" s="130"/>
      <c r="L8" s="124"/>
      <c r="M8" s="125"/>
      <c r="N8" s="126"/>
      <c r="O8" s="127"/>
      <c r="P8" s="128"/>
      <c r="Q8" s="63"/>
      <c r="R8" s="61"/>
    </row>
    <row r="9" spans="1:21" ht="20.149999999999999" customHeight="1" x14ac:dyDescent="0.25">
      <c r="A9" s="68" t="s">
        <v>43</v>
      </c>
      <c r="B9" s="66" t="s">
        <v>47</v>
      </c>
      <c r="C9" s="35">
        <v>1750</v>
      </c>
      <c r="D9" s="36">
        <v>1771</v>
      </c>
      <c r="E9" s="35">
        <f t="shared" si="0"/>
        <v>1325</v>
      </c>
      <c r="F9" s="24">
        <f t="shared" si="0"/>
        <v>1333</v>
      </c>
      <c r="G9" s="37">
        <v>425</v>
      </c>
      <c r="H9" s="38">
        <v>438</v>
      </c>
      <c r="I9" s="39">
        <f t="shared" ref="I9:J9" si="2">G9/C9</f>
        <v>0.24285714285714285</v>
      </c>
      <c r="J9" s="40">
        <f t="shared" si="2"/>
        <v>0.24731789949181254</v>
      </c>
      <c r="K9" s="41"/>
      <c r="L9" s="42"/>
      <c r="M9" s="43"/>
      <c r="N9" s="44"/>
      <c r="O9" s="45"/>
      <c r="P9" s="46"/>
      <c r="Q9" s="56"/>
      <c r="R9" s="61"/>
    </row>
    <row r="10" spans="1:21" ht="20.149999999999999" customHeight="1" x14ac:dyDescent="0.25">
      <c r="A10" s="108" t="s">
        <v>50</v>
      </c>
      <c r="B10" s="109" t="s">
        <v>48</v>
      </c>
      <c r="C10" s="110"/>
      <c r="D10" s="111"/>
      <c r="E10" s="110"/>
      <c r="F10" s="111"/>
      <c r="G10" s="112"/>
      <c r="H10" s="113"/>
      <c r="I10" s="114"/>
      <c r="J10" s="113"/>
      <c r="K10" s="112"/>
      <c r="L10" s="113"/>
      <c r="M10" s="115">
        <v>1913</v>
      </c>
      <c r="N10" s="116">
        <v>1846</v>
      </c>
      <c r="O10" s="117"/>
      <c r="P10" s="118"/>
      <c r="Q10" s="56"/>
      <c r="R10" s="61"/>
    </row>
    <row r="11" spans="1:21" ht="20.149999999999999" customHeight="1" x14ac:dyDescent="0.25">
      <c r="A11" s="108" t="s">
        <v>51</v>
      </c>
      <c r="B11" s="109" t="s">
        <v>49</v>
      </c>
      <c r="C11" s="110"/>
      <c r="D11" s="111"/>
      <c r="E11" s="110"/>
      <c r="F11" s="111"/>
      <c r="G11" s="112"/>
      <c r="H11" s="113"/>
      <c r="I11" s="114"/>
      <c r="J11" s="113"/>
      <c r="K11" s="112"/>
      <c r="L11" s="113"/>
      <c r="M11" s="115">
        <v>1402</v>
      </c>
      <c r="N11" s="116">
        <v>1451</v>
      </c>
      <c r="O11" s="117"/>
      <c r="P11" s="118"/>
      <c r="Q11" s="56"/>
      <c r="R11" s="61"/>
    </row>
    <row r="12" spans="1:21" ht="20.149999999999999" customHeight="1" thickBot="1" x14ac:dyDescent="0.3">
      <c r="A12" s="97" t="s">
        <v>44</v>
      </c>
      <c r="B12" s="98" t="s">
        <v>38</v>
      </c>
      <c r="C12" s="99"/>
      <c r="D12" s="100"/>
      <c r="E12" s="99"/>
      <c r="F12" s="100"/>
      <c r="G12" s="101"/>
      <c r="H12" s="102"/>
      <c r="I12" s="103"/>
      <c r="J12" s="102"/>
      <c r="K12" s="101"/>
      <c r="L12" s="102"/>
      <c r="M12" s="104"/>
      <c r="N12" s="105"/>
      <c r="O12" s="106">
        <v>300</v>
      </c>
      <c r="P12" s="107">
        <v>290</v>
      </c>
      <c r="Q12" s="56"/>
      <c r="R12" s="61"/>
    </row>
    <row r="13" spans="1:21" ht="20.149999999999999" customHeight="1" thickBot="1" x14ac:dyDescent="0.3">
      <c r="A13" s="208" t="s">
        <v>25</v>
      </c>
      <c r="B13" s="209"/>
      <c r="C13" s="69">
        <f t="shared" ref="C13:H13" si="3">SUM(C6:C12)</f>
        <v>19500</v>
      </c>
      <c r="D13" s="70">
        <f t="shared" si="3"/>
        <v>19859</v>
      </c>
      <c r="E13" s="69">
        <f t="shared" si="3"/>
        <v>14975</v>
      </c>
      <c r="F13" s="70">
        <f t="shared" si="3"/>
        <v>15287</v>
      </c>
      <c r="G13" s="71">
        <f t="shared" si="3"/>
        <v>4525</v>
      </c>
      <c r="H13" s="72">
        <f t="shared" si="3"/>
        <v>4572</v>
      </c>
      <c r="I13" s="73"/>
      <c r="J13" s="74"/>
      <c r="K13" s="71">
        <f t="shared" ref="K13:P13" si="4">SUM(K6:K12)</f>
        <v>0</v>
      </c>
      <c r="L13" s="72">
        <f t="shared" si="4"/>
        <v>0</v>
      </c>
      <c r="M13" s="96">
        <f t="shared" si="4"/>
        <v>3315</v>
      </c>
      <c r="N13" s="75">
        <f t="shared" si="4"/>
        <v>3297</v>
      </c>
      <c r="O13" s="76">
        <f t="shared" si="4"/>
        <v>300</v>
      </c>
      <c r="P13" s="77">
        <f t="shared" si="4"/>
        <v>290</v>
      </c>
      <c r="Q13" s="47"/>
      <c r="R13" s="61"/>
    </row>
    <row r="14" spans="1:21" ht="20.149999999999999" customHeight="1" thickBot="1" x14ac:dyDescent="0.3">
      <c r="A14" s="58"/>
      <c r="B14" s="48"/>
      <c r="C14" s="48"/>
      <c r="D14" s="48"/>
      <c r="E14" s="48"/>
      <c r="F14" s="59"/>
      <c r="G14" s="59"/>
      <c r="H14" s="64"/>
      <c r="I14" s="64"/>
      <c r="J14" s="59"/>
      <c r="K14" s="59"/>
      <c r="L14" s="60"/>
      <c r="M14" s="60"/>
      <c r="N14" s="60"/>
      <c r="O14" s="60"/>
      <c r="P14" s="47"/>
      <c r="Q14" s="61"/>
    </row>
    <row r="15" spans="1:21" ht="20.149999999999999" customHeight="1" thickBot="1" x14ac:dyDescent="0.35">
      <c r="A15" s="91" t="s">
        <v>26</v>
      </c>
      <c r="B15" s="78"/>
      <c r="C15" s="78"/>
      <c r="D15" s="78"/>
      <c r="F15" s="165" t="s">
        <v>10</v>
      </c>
      <c r="G15" s="166"/>
      <c r="H15" s="139" t="s">
        <v>29</v>
      </c>
      <c r="I15" s="140"/>
      <c r="J15" s="141"/>
      <c r="L15" s="90" t="s">
        <v>31</v>
      </c>
      <c r="M15" s="79"/>
      <c r="N15" s="79"/>
      <c r="O15" s="79"/>
      <c r="P15" s="79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7" t="s">
        <v>25</v>
      </c>
      <c r="B16" s="158"/>
      <c r="C16" s="81" t="s">
        <v>7</v>
      </c>
      <c r="D16" s="82" t="s">
        <v>8</v>
      </c>
      <c r="F16" s="167"/>
      <c r="G16" s="168"/>
      <c r="H16" s="142"/>
      <c r="I16" s="143"/>
      <c r="J16" s="144"/>
      <c r="L16" s="136" t="s">
        <v>34</v>
      </c>
      <c r="M16" s="136"/>
      <c r="N16" s="136"/>
      <c r="O16" s="136"/>
      <c r="P16" s="93">
        <f>IF(R15=TRUE, 1, 0)</f>
        <v>1</v>
      </c>
    </row>
    <row r="17" spans="1:21" ht="18.75" customHeight="1" x14ac:dyDescent="0.35">
      <c r="A17" s="159" t="s">
        <v>28</v>
      </c>
      <c r="B17" s="160"/>
      <c r="C17" s="83">
        <f>G13+K13</f>
        <v>4525</v>
      </c>
      <c r="D17" s="84">
        <f>H13+L13</f>
        <v>4572</v>
      </c>
      <c r="F17" s="213" t="s">
        <v>11</v>
      </c>
      <c r="G17" s="214"/>
      <c r="H17" s="148">
        <v>8.0000000000000002E-3</v>
      </c>
      <c r="I17" s="149"/>
      <c r="J17" s="150"/>
      <c r="L17" s="137"/>
      <c r="M17" s="137"/>
      <c r="N17" s="137"/>
      <c r="O17" s="137"/>
      <c r="P17" s="95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61" t="s">
        <v>27</v>
      </c>
      <c r="B18" s="162"/>
      <c r="C18" s="87">
        <f>M13+O13</f>
        <v>3615</v>
      </c>
      <c r="D18" s="88">
        <f>N13+P13</f>
        <v>3587</v>
      </c>
      <c r="F18" s="215" t="s">
        <v>12</v>
      </c>
      <c r="G18" s="216"/>
      <c r="H18" s="151">
        <v>0.02</v>
      </c>
      <c r="I18" s="152"/>
      <c r="J18" s="153"/>
      <c r="L18" s="138" t="s">
        <v>32</v>
      </c>
      <c r="M18" s="138"/>
      <c r="N18" s="138"/>
      <c r="O18" s="138"/>
      <c r="P18" s="94">
        <f>IF(R17=TRUE, 1, 0)</f>
        <v>1</v>
      </c>
    </row>
    <row r="19" spans="1:21" ht="18.75" customHeight="1" thickBot="1" x14ac:dyDescent="0.4">
      <c r="A19" s="163" t="s">
        <v>16</v>
      </c>
      <c r="B19" s="164"/>
      <c r="C19" s="85">
        <f>C17-C18</f>
        <v>910</v>
      </c>
      <c r="D19" s="86">
        <f>D17-D18</f>
        <v>985</v>
      </c>
      <c r="F19" s="194" t="s">
        <v>13</v>
      </c>
      <c r="G19" s="195"/>
      <c r="H19" s="154">
        <v>8.0000000000000002E-3</v>
      </c>
      <c r="I19" s="155"/>
      <c r="J19" s="156"/>
      <c r="L19" s="137"/>
      <c r="M19" s="137"/>
      <c r="N19" s="137"/>
      <c r="O19" s="137"/>
      <c r="P19" s="95"/>
      <c r="R19" s="1" t="b">
        <f>AND(H20&gt;=-0.02, H20&lt;=0.02)</f>
        <v>1</v>
      </c>
    </row>
    <row r="20" spans="1:21" ht="16.5" customHeight="1" thickBot="1" x14ac:dyDescent="0.3">
      <c r="F20" s="229" t="s">
        <v>14</v>
      </c>
      <c r="G20" s="230"/>
      <c r="H20" s="145">
        <f>AVERAGE(H17:J19)</f>
        <v>1.2000000000000002E-2</v>
      </c>
      <c r="I20" s="146"/>
      <c r="J20" s="147"/>
      <c r="L20" s="134" t="s">
        <v>33</v>
      </c>
      <c r="M20" s="134"/>
      <c r="N20" s="134"/>
      <c r="O20" s="134"/>
      <c r="P20" s="89">
        <f>IF(R19=TRUE, 1, 0)</f>
        <v>1</v>
      </c>
    </row>
    <row r="21" spans="1:21" ht="13.75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134"/>
      <c r="M21" s="134"/>
      <c r="N21" s="134"/>
      <c r="O21" s="134"/>
      <c r="P21" s="92"/>
    </row>
    <row r="22" spans="1:21" ht="13.75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50"/>
      <c r="M22" s="50"/>
      <c r="N22" s="51"/>
      <c r="O22" s="51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217" t="s">
        <v>52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9"/>
      <c r="Q24" s="62"/>
    </row>
    <row r="25" spans="1:21" ht="20.149999999999999" customHeight="1" x14ac:dyDescent="0.25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2"/>
      <c r="Q25" s="62"/>
    </row>
    <row r="26" spans="1:21" ht="20.149999999999999" customHeight="1" thickBot="1" x14ac:dyDescent="0.3">
      <c r="A26" s="223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5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26" t="s">
        <v>17</v>
      </c>
      <c r="B29" s="227"/>
      <c r="C29" s="227"/>
      <c r="D29" s="227"/>
      <c r="E29" s="227"/>
      <c r="F29" s="228"/>
      <c r="G29" s="48"/>
      <c r="H29" s="48"/>
      <c r="I29" s="48"/>
      <c r="J29" s="48"/>
      <c r="K29" s="48"/>
      <c r="L29" s="48"/>
      <c r="M29" s="48"/>
      <c r="N29" s="48"/>
      <c r="O29" s="48"/>
      <c r="P29" s="47"/>
      <c r="Q29" s="49"/>
    </row>
    <row r="30" spans="1:21" ht="19.149999999999999" customHeight="1" thickBot="1" x14ac:dyDescent="0.3">
      <c r="A30" s="5" t="s">
        <v>6</v>
      </c>
      <c r="B30" s="175" t="s">
        <v>22</v>
      </c>
      <c r="C30" s="176"/>
      <c r="D30" s="179" t="s">
        <v>21</v>
      </c>
      <c r="E30" s="180"/>
      <c r="F30" s="180"/>
      <c r="G30" s="181"/>
      <c r="H30" s="179" t="s">
        <v>18</v>
      </c>
      <c r="I30" s="181"/>
      <c r="J30" s="180" t="s">
        <v>19</v>
      </c>
      <c r="K30" s="180"/>
      <c r="L30" s="212" t="s">
        <v>3</v>
      </c>
      <c r="M30" s="212"/>
      <c r="N30" s="210" t="s">
        <v>4</v>
      </c>
      <c r="O30" s="211"/>
      <c r="P30" s="53" t="s">
        <v>20</v>
      </c>
    </row>
    <row r="31" spans="1:21" ht="18.75" customHeight="1" thickBot="1" x14ac:dyDescent="0.3">
      <c r="A31" s="54" t="s">
        <v>23</v>
      </c>
      <c r="B31" s="173" t="s">
        <v>36</v>
      </c>
      <c r="C31" s="174"/>
      <c r="D31" s="182"/>
      <c r="E31" s="183"/>
      <c r="F31" s="183"/>
      <c r="G31" s="184"/>
      <c r="H31" s="182" t="s">
        <v>37</v>
      </c>
      <c r="I31" s="184"/>
      <c r="J31" s="188" t="s">
        <v>37</v>
      </c>
      <c r="K31" s="189"/>
      <c r="L31" s="186">
        <v>0</v>
      </c>
      <c r="M31" s="187"/>
      <c r="N31" s="206">
        <v>1080</v>
      </c>
      <c r="O31" s="207"/>
      <c r="P31" s="52">
        <f t="shared" ref="P31:P33" si="5">L31-N31</f>
        <v>-1080</v>
      </c>
    </row>
    <row r="32" spans="1:21" ht="18.75" customHeight="1" thickBot="1" x14ac:dyDescent="0.3">
      <c r="A32" s="55" t="s">
        <v>23</v>
      </c>
      <c r="B32" s="172" t="s">
        <v>36</v>
      </c>
      <c r="C32" s="172"/>
      <c r="D32" s="169"/>
      <c r="E32" s="170"/>
      <c r="F32" s="170"/>
      <c r="G32" s="171"/>
      <c r="H32" s="169" t="s">
        <v>37</v>
      </c>
      <c r="I32" s="171"/>
      <c r="J32" s="192" t="s">
        <v>37</v>
      </c>
      <c r="K32" s="193"/>
      <c r="L32" s="186">
        <v>0</v>
      </c>
      <c r="M32" s="187"/>
      <c r="N32" s="206">
        <v>832</v>
      </c>
      <c r="O32" s="207"/>
      <c r="P32" s="52">
        <f t="shared" ref="P32" si="6">L32-N32</f>
        <v>-832</v>
      </c>
    </row>
    <row r="33" spans="1:16" ht="18.75" customHeight="1" thickBot="1" x14ac:dyDescent="0.3">
      <c r="A33" s="55" t="s">
        <v>23</v>
      </c>
      <c r="B33" s="172" t="s">
        <v>36</v>
      </c>
      <c r="C33" s="172"/>
      <c r="D33" s="169"/>
      <c r="E33" s="170"/>
      <c r="F33" s="170"/>
      <c r="G33" s="171"/>
      <c r="H33" s="169" t="s">
        <v>37</v>
      </c>
      <c r="I33" s="171"/>
      <c r="J33" s="192" t="s">
        <v>37</v>
      </c>
      <c r="K33" s="193"/>
      <c r="L33" s="186">
        <v>0</v>
      </c>
      <c r="M33" s="187"/>
      <c r="N33" s="206">
        <v>701</v>
      </c>
      <c r="O33" s="207"/>
      <c r="P33" s="52">
        <f t="shared" si="5"/>
        <v>-701</v>
      </c>
    </row>
    <row r="34" spans="1:16" ht="19.149999999999999" customHeight="1" x14ac:dyDescent="0.25">
      <c r="A34" s="55" t="s">
        <v>23</v>
      </c>
      <c r="B34" s="177" t="s">
        <v>36</v>
      </c>
      <c r="C34" s="178"/>
      <c r="D34" s="169"/>
      <c r="E34" s="170"/>
      <c r="F34" s="170"/>
      <c r="G34" s="171"/>
      <c r="H34" s="169" t="s">
        <v>37</v>
      </c>
      <c r="I34" s="171"/>
      <c r="J34" s="169" t="s">
        <v>37</v>
      </c>
      <c r="K34" s="185"/>
      <c r="L34" s="190">
        <v>0</v>
      </c>
      <c r="M34" s="191"/>
      <c r="N34" s="132">
        <v>390</v>
      </c>
      <c r="O34" s="133"/>
      <c r="P34" s="52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cp:lastPrinted>2017-11-15T17:23:59Z</cp:lastPrinted>
  <dcterms:created xsi:type="dcterms:W3CDTF">2015-11-16T19:09:52Z</dcterms:created>
  <dcterms:modified xsi:type="dcterms:W3CDTF">2026-03-04T19:40:49Z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