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474 LINCOLN PARK, NE/2 PROJECT DOCUMENTS/"/>
    </mc:Choice>
  </mc:AlternateContent>
  <xr:revisionPtr revIDLastSave="155" documentId="13_ncr:1_{1FC2F945-57B0-437C-842E-A47378DB8D59}" xr6:coauthVersionLast="47" xr6:coauthVersionMax="47" xr10:uidLastSave="{B2A11C95-ADDF-4272-AE41-5A701BC3EA0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J8" i="1"/>
  <c r="J7" i="1"/>
  <c r="I8" i="1"/>
  <c r="I7" i="1"/>
  <c r="P32" i="1"/>
  <c r="O13" i="1" l="1"/>
  <c r="M13" i="1"/>
  <c r="L13" i="1"/>
  <c r="K13" i="1"/>
  <c r="H13" i="1"/>
  <c r="G13" i="1"/>
  <c r="D13" i="1"/>
  <c r="C13" i="1"/>
  <c r="C17" i="1" l="1"/>
  <c r="C18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T15" i="1" l="1"/>
  <c r="D19" i="1"/>
  <c r="U17" i="1" s="1"/>
  <c r="R17" i="1" s="1"/>
  <c r="J9" i="1"/>
  <c r="J6" i="1"/>
  <c r="I9" i="1"/>
  <c r="I6" i="1"/>
  <c r="U15" i="1" l="1"/>
  <c r="R15" i="1" s="1"/>
  <c r="P16" i="1" s="1"/>
  <c r="P18" i="1"/>
  <c r="F9" i="1"/>
  <c r="E9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<sst xmlns="http://schemas.openxmlformats.org/spreadsheetml/2006/main" count="83" uniqueCount="52">
  <si>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</si>
  <si>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</si>
  <si>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</si>
  <si>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</si>
  <si>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</si>
  <si>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</si>
  <si>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</si>
  <si>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</si>
  <si>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</si>
  <si>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</si>
  <si>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</si>
  <si>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</si>
  <si>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</si>
  <si>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</si>
  <si>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</si>
  <si>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</si>
  <si>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</si>
  <si>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</si>
  <si>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</si>
  <si>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</si>
  <si>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</si>
  <si>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</si>
  <si>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</si>
  <si>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</si>
  <si>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</si>
  <si>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</si>
  <si>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</si>
  <si>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</si>
  <si>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</si>
  <si>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</si>
  <si>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</si>
  <si>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</si>
  <si>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</si>
  <si>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</si>
  <si>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</si>
  <si>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</si>
  <si>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</si>
  <si>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</si>
  <si>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KEF-1</t>
  </si>
  <si>
    <t>KEF-2</t>
  </si>
  <si>
    <t xml:space="preserve">RESTROOMS </t>
  </si>
  <si>
    <t>DINING</t>
  </si>
  <si>
    <t>AC-1</t>
  </si>
  <si>
    <t>AC-2</t>
  </si>
  <si>
    <t>AC-3</t>
  </si>
  <si>
    <t>AC-4</t>
  </si>
  <si>
    <t>EF-3</t>
  </si>
  <si>
    <t xml:space="preserve">KITCHEN </t>
  </si>
  <si>
    <t>FOH</t>
  </si>
  <si>
    <t>BOH</t>
  </si>
  <si>
    <t>KITCHEN HD 1</t>
  </si>
  <si>
    <t>KITCHEN HD 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</si>
</sst>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3" zoomScale="80" zoomScaleNormal="85" zoomScaleSheetLayoutView="80" workbookViewId="0">
      <selection activeCell="Q9" sqref="Q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2" t="s">
        <v>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80"/>
    </row>
    <row r="4" spans="1:21" ht="20.149999999999999" customHeight="1" thickBot="1" x14ac:dyDescent="0.3">
      <c r="A4" s="6"/>
      <c r="B4" s="8" t="s">
        <v>5</v>
      </c>
      <c r="C4" s="185" t="s">
        <v>0</v>
      </c>
      <c r="D4" s="186"/>
      <c r="E4" s="168" t="s">
        <v>1</v>
      </c>
      <c r="F4" s="166"/>
      <c r="G4" s="191" t="s">
        <v>2</v>
      </c>
      <c r="H4" s="192"/>
      <c r="I4" s="183" t="s">
        <v>24</v>
      </c>
      <c r="J4" s="184"/>
      <c r="K4" s="189" t="s">
        <v>3</v>
      </c>
      <c r="L4" s="190"/>
      <c r="M4" s="187" t="s">
        <v>4</v>
      </c>
      <c r="N4" s="188"/>
      <c r="O4" s="187" t="s">
        <v>35</v>
      </c>
      <c r="P4" s="188"/>
      <c r="Q4" s="7"/>
      <c r="R4" s="5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49999999999999" customHeight="1" x14ac:dyDescent="0.25">
      <c r="A6" s="67" t="s">
        <v>42</v>
      </c>
      <c r="B6" s="65" t="s">
        <v>47</v>
      </c>
      <c r="C6" s="23">
        <v>8125</v>
      </c>
      <c r="D6" s="24"/>
      <c r="E6" s="23">
        <f t="shared" ref="E6:F9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49999999999999" customHeight="1" x14ac:dyDescent="0.25">
      <c r="A7" s="218" t="s">
        <v>43</v>
      </c>
      <c r="B7" s="219" t="s">
        <v>48</v>
      </c>
      <c r="C7" s="220">
        <v>4375</v>
      </c>
      <c r="D7" s="221"/>
      <c r="E7" s="220">
        <f>C7-G7</f>
        <v>3300</v>
      </c>
      <c r="F7" s="221"/>
      <c r="G7" s="222">
        <v>1075</v>
      </c>
      <c r="H7" s="228"/>
      <c r="I7" s="230">
        <f>G7/C7</f>
        <v>0.24571428571428572</v>
      </c>
      <c r="J7" s="230" t="e">
        <f>H7/D7</f>
        <v>#DIV/0!</v>
      </c>
      <c r="K7" s="229"/>
      <c r="L7" s="223"/>
      <c r="M7" s="224"/>
      <c r="N7" s="225"/>
      <c r="O7" s="226"/>
      <c r="P7" s="227"/>
      <c r="Q7" s="63"/>
      <c r="R7" s="61"/>
    </row>
    <row r="8" spans="1:21" ht="20.149999999999999" customHeight="1" x14ac:dyDescent="0.25">
      <c r="A8" s="218" t="s">
        <v>44</v>
      </c>
      <c r="B8" s="219" t="s">
        <v>41</v>
      </c>
      <c r="C8" s="220">
        <v>5250</v>
      </c>
      <c r="D8" s="221"/>
      <c r="E8" s="220">
        <f>C8-G8</f>
        <v>3975</v>
      </c>
      <c r="F8" s="221"/>
      <c r="G8" s="222">
        <v>1275</v>
      </c>
      <c r="H8" s="228"/>
      <c r="I8" s="230">
        <f>G8/C8</f>
        <v>0.24285714285714285</v>
      </c>
      <c r="J8" s="230" t="e">
        <f>H8/D8</f>
        <v>#DIV/0!</v>
      </c>
      <c r="K8" s="229"/>
      <c r="L8" s="223"/>
      <c r="M8" s="224"/>
      <c r="N8" s="225"/>
      <c r="O8" s="226"/>
      <c r="P8" s="227"/>
      <c r="Q8" s="63"/>
      <c r="R8" s="61"/>
    </row>
    <row r="9" spans="1:21" ht="20.149999999999999" customHeight="1" x14ac:dyDescent="0.25">
      <c r="A9" s="68" t="s">
        <v>45</v>
      </c>
      <c r="B9" s="66" t="s">
        <v>49</v>
      </c>
      <c r="C9" s="35">
        <v>1750</v>
      </c>
      <c r="D9" s="36"/>
      <c r="E9" s="35">
        <f t="shared" si="0"/>
        <v>1325</v>
      </c>
      <c r="F9" s="36">
        <f t="shared" si="0"/>
        <v>0</v>
      </c>
      <c r="G9" s="37">
        <v>425</v>
      </c>
      <c r="H9" s="38"/>
      <c r="I9" s="39">
        <f t="shared" ref="I9:J9" si="1">G9/C9</f>
        <v>0.24285714285714285</v>
      </c>
      <c r="J9" s="40" t="e">
        <f t="shared" si="1"/>
        <v>#DIV/0!</v>
      </c>
      <c r="K9" s="41"/>
      <c r="L9" s="42"/>
      <c r="M9" s="43"/>
      <c r="N9" s="44"/>
      <c r="O9" s="45"/>
      <c r="P9" s="46"/>
      <c r="Q9" s="56"/>
      <c r="R9" s="61"/>
    </row>
    <row r="10" spans="1:21" ht="20.149999999999999" customHeight="1" x14ac:dyDescent="0.25">
      <c r="A10" s="108" t="s">
        <v>38</v>
      </c>
      <c r="B10" s="109" t="s">
        <v>50</v>
      </c>
      <c r="C10" s="110"/>
      <c r="D10" s="111"/>
      <c r="E10" s="110"/>
      <c r="F10" s="111"/>
      <c r="G10" s="112"/>
      <c r="H10" s="113"/>
      <c r="I10" s="114"/>
      <c r="J10" s="113"/>
      <c r="K10" s="112"/>
      <c r="L10" s="113"/>
      <c r="M10" s="115">
        <v>1913</v>
      </c>
      <c r="N10" s="116"/>
      <c r="O10" s="117"/>
      <c r="P10" s="118"/>
      <c r="Q10" s="56"/>
      <c r="R10" s="61"/>
    </row>
    <row r="11" spans="1:21" ht="20.149999999999999" customHeight="1" x14ac:dyDescent="0.25">
      <c r="A11" s="108" t="s">
        <v>39</v>
      </c>
      <c r="B11" s="109" t="s">
        <v>51</v>
      </c>
      <c r="C11" s="110"/>
      <c r="D11" s="111"/>
      <c r="E11" s="110"/>
      <c r="F11" s="111"/>
      <c r="G11" s="112"/>
      <c r="H11" s="113"/>
      <c r="I11" s="114"/>
      <c r="J11" s="113"/>
      <c r="K11" s="112"/>
      <c r="L11" s="113"/>
      <c r="M11" s="115">
        <v>1402</v>
      </c>
      <c r="N11" s="116"/>
      <c r="O11" s="117"/>
      <c r="P11" s="118"/>
      <c r="Q11" s="56"/>
      <c r="R11" s="61"/>
    </row>
    <row r="12" spans="1:21" ht="20.149999999999999" customHeight="1" thickBot="1" x14ac:dyDescent="0.3">
      <c r="A12" s="97" t="s">
        <v>46</v>
      </c>
      <c r="B12" s="98" t="s">
        <v>40</v>
      </c>
      <c r="C12" s="99"/>
      <c r="D12" s="100"/>
      <c r="E12" s="99"/>
      <c r="F12" s="100"/>
      <c r="G12" s="101"/>
      <c r="H12" s="102"/>
      <c r="I12" s="103"/>
      <c r="J12" s="102"/>
      <c r="K12" s="101"/>
      <c r="L12" s="102"/>
      <c r="M12" s="104"/>
      <c r="N12" s="105"/>
      <c r="O12" s="106">
        <v>300</v>
      </c>
      <c r="P12" s="107"/>
      <c r="Q12" s="56"/>
      <c r="R12" s="61"/>
    </row>
    <row r="13" spans="1:21" ht="20.149999999999999" customHeight="1" thickBot="1" x14ac:dyDescent="0.3">
      <c r="A13" s="195" t="s">
        <v>25</v>
      </c>
      <c r="B13" s="196"/>
      <c r="C13" s="69">
        <f t="shared" ref="C13:H13" si="2">SUM(C6:C12)</f>
        <v>19500</v>
      </c>
      <c r="D13" s="70">
        <f t="shared" si="2"/>
        <v>0</v>
      </c>
      <c r="E13" s="69">
        <f t="shared" si="2"/>
        <v>14975</v>
      </c>
      <c r="F13" s="70">
        <f t="shared" si="2"/>
        <v>0</v>
      </c>
      <c r="G13" s="71">
        <f t="shared" si="2"/>
        <v>4525</v>
      </c>
      <c r="H13" s="72">
        <f t="shared" si="2"/>
        <v>0</v>
      </c>
      <c r="I13" s="73"/>
      <c r="J13" s="74"/>
      <c r="K13" s="71">
        <f t="shared" ref="K13:P13" si="3">SUM(K6:K12)</f>
        <v>0</v>
      </c>
      <c r="L13" s="72">
        <f t="shared" si="3"/>
        <v>0</v>
      </c>
      <c r="M13" s="96">
        <f t="shared" si="3"/>
        <v>3315</v>
      </c>
      <c r="N13" s="75">
        <f t="shared" si="3"/>
        <v>0</v>
      </c>
      <c r="O13" s="76">
        <f t="shared" si="3"/>
        <v>300</v>
      </c>
      <c r="P13" s="77">
        <f t="shared" si="3"/>
        <v>0</v>
      </c>
      <c r="Q13" s="47"/>
      <c r="R13" s="61"/>
    </row>
    <row r="14" spans="1:21" ht="20.149999999999999" customHeight="1" thickBot="1" x14ac:dyDescent="0.3">
      <c r="A14" s="58"/>
      <c r="B14" s="48"/>
      <c r="C14" s="48"/>
      <c r="D14" s="48"/>
      <c r="E14" s="48"/>
      <c r="F14" s="59"/>
      <c r="G14" s="59"/>
      <c r="H14" s="64"/>
      <c r="I14" s="64"/>
      <c r="J14" s="59"/>
      <c r="K14" s="59"/>
      <c r="L14" s="60"/>
      <c r="M14" s="60"/>
      <c r="N14" s="60"/>
      <c r="O14" s="60"/>
      <c r="P14" s="47"/>
      <c r="Q14" s="61"/>
    </row>
    <row r="15" spans="1:21" ht="20.149999999999999" customHeight="1" thickBot="1" x14ac:dyDescent="0.35">
      <c r="A15" s="91" t="s">
        <v>26</v>
      </c>
      <c r="B15" s="78"/>
      <c r="C15" s="78"/>
      <c r="D15" s="78"/>
      <c r="F15" s="152" t="s">
        <v>10</v>
      </c>
      <c r="G15" s="153"/>
      <c r="H15" s="126" t="s">
        <v>29</v>
      </c>
      <c r="I15" s="127"/>
      <c r="J15" s="128"/>
      <c r="L15" s="90" t="s">
        <v>31</v>
      </c>
      <c r="M15" s="79"/>
      <c r="N15" s="79"/>
      <c r="O15" s="79"/>
      <c r="P15" s="7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4" t="s">
        <v>25</v>
      </c>
      <c r="B16" s="145"/>
      <c r="C16" s="81" t="s">
        <v>7</v>
      </c>
      <c r="D16" s="82" t="s">
        <v>8</v>
      </c>
      <c r="F16" s="154"/>
      <c r="G16" s="155"/>
      <c r="H16" s="129"/>
      <c r="I16" s="130"/>
      <c r="J16" s="131"/>
      <c r="L16" s="123" t="s">
        <v>34</v>
      </c>
      <c r="M16" s="123"/>
      <c r="N16" s="123"/>
      <c r="O16" s="123"/>
      <c r="P16" s="93">
        <f>IF(R15=TRUE, 1, 0)</f>
        <v>1</v>
      </c>
    </row>
    <row r="17" spans="1:21" ht="18.75" customHeight="1" x14ac:dyDescent="0.35">
      <c r="A17" s="146" t="s">
        <v>28</v>
      </c>
      <c r="B17" s="147"/>
      <c r="C17" s="83">
        <f>G13+K13</f>
        <v>4525</v>
      </c>
      <c r="D17" s="84">
        <f>H13+L13</f>
        <v>0</v>
      </c>
      <c r="F17" s="200" t="s">
        <v>11</v>
      </c>
      <c r="G17" s="201"/>
      <c r="H17" s="135"/>
      <c r="I17" s="136"/>
      <c r="J17" s="137"/>
      <c r="L17" s="124"/>
      <c r="M17" s="124"/>
      <c r="N17" s="124"/>
      <c r="O17" s="124"/>
      <c r="P17" s="95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8" t="s">
        <v>27</v>
      </c>
      <c r="B18" s="149"/>
      <c r="C18" s="87">
        <f>M13+O13</f>
        <v>3615</v>
      </c>
      <c r="D18" s="88">
        <f>N13+P13</f>
        <v>0</v>
      </c>
      <c r="F18" s="202" t="s">
        <v>12</v>
      </c>
      <c r="G18" s="203"/>
      <c r="H18" s="138"/>
      <c r="I18" s="139"/>
      <c r="J18" s="140"/>
      <c r="L18" s="125" t="s">
        <v>32</v>
      </c>
      <c r="M18" s="125"/>
      <c r="N18" s="125"/>
      <c r="O18" s="125"/>
      <c r="P18" s="94" t="e">
        <f>IF(R17=TRUE, 1, 0)</f>
        <v>#DIV/0!</v>
      </c>
    </row>
    <row r="19" spans="1:21" ht="18.75" customHeight="1" thickBot="1" x14ac:dyDescent="0.4">
      <c r="A19" s="150" t="s">
        <v>16</v>
      </c>
      <c r="B19" s="151"/>
      <c r="C19" s="85">
        <f>C17-C18</f>
        <v>910</v>
      </c>
      <c r="D19" s="86">
        <f>D17-D18</f>
        <v>0</v>
      </c>
      <c r="F19" s="181" t="s">
        <v>13</v>
      </c>
      <c r="G19" s="182"/>
      <c r="H19" s="141"/>
      <c r="I19" s="142"/>
      <c r="J19" s="143"/>
      <c r="L19" s="124"/>
      <c r="M19" s="124"/>
      <c r="N19" s="124"/>
      <c r="O19" s="124"/>
      <c r="P19" s="95"/>
      <c r="R19" s="1" t="e">
        <f>AND(H20&gt;=-0.02, H20&lt;=0.02)</f>
        <v>#DIV/0!</v>
      </c>
    </row>
    <row r="20" spans="1:21" ht="16.5" customHeight="1" thickBot="1" x14ac:dyDescent="0.3">
      <c r="F20" s="216" t="s">
        <v>14</v>
      </c>
      <c r="G20" s="217"/>
      <c r="H20" s="132" t="e">
        <f>AVERAGE(H17:J19)</f>
        <v>#DIV/0!</v>
      </c>
      <c r="I20" s="133"/>
      <c r="J20" s="134"/>
      <c r="L20" s="121" t="s">
        <v>33</v>
      </c>
      <c r="M20" s="121"/>
      <c r="N20" s="121"/>
      <c r="O20" s="121"/>
      <c r="P20" s="89" t="e">
        <f>IF(R19=TRUE, 1, 0)</f>
        <v>#DIV/0!</v>
      </c>
    </row>
    <row r="21" spans="1:21" ht="13.7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121"/>
      <c r="M21" s="121"/>
      <c r="N21" s="121"/>
      <c r="O21" s="121"/>
      <c r="P21" s="92"/>
    </row>
    <row r="22" spans="1:21" ht="13.7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50"/>
      <c r="N22" s="51"/>
      <c r="O22" s="51"/>
      <c r="P22" s="7"/>
      <c r="Q22" s="7"/>
    </row>
    <row r="23" spans="1:21" ht="13.5" customHeight="1" thickBot="1" x14ac:dyDescent="0.3">
      <c r="A23" s="3" t="s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2"/>
    </row>
    <row r="25" spans="1:21" ht="20.149999999999999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62"/>
    </row>
    <row r="26" spans="1:21" ht="20.149999999999999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3" t="s">
        <v>17</v>
      </c>
      <c r="B29" s="214"/>
      <c r="C29" s="214"/>
      <c r="D29" s="214"/>
      <c r="E29" s="214"/>
      <c r="F29" s="215"/>
      <c r="G29" s="48"/>
      <c r="H29" s="48"/>
      <c r="I29" s="48"/>
      <c r="J29" s="48"/>
      <c r="K29" s="48"/>
      <c r="L29" s="48"/>
      <c r="M29" s="48"/>
      <c r="N29" s="48"/>
      <c r="O29" s="48"/>
      <c r="P29" s="47"/>
      <c r="Q29" s="49"/>
    </row>
    <row r="30" spans="1:21" ht="19.149999999999999" customHeight="1" thickBot="1" x14ac:dyDescent="0.3">
      <c r="A30" s="5" t="s">
        <v>6</v>
      </c>
      <c r="B30" s="162" t="s">
        <v>22</v>
      </c>
      <c r="C30" s="163"/>
      <c r="D30" s="166" t="s">
        <v>21</v>
      </c>
      <c r="E30" s="167"/>
      <c r="F30" s="167"/>
      <c r="G30" s="168"/>
      <c r="H30" s="166" t="s">
        <v>18</v>
      </c>
      <c r="I30" s="168"/>
      <c r="J30" s="167" t="s">
        <v>19</v>
      </c>
      <c r="K30" s="167"/>
      <c r="L30" s="199" t="s">
        <v>3</v>
      </c>
      <c r="M30" s="199"/>
      <c r="N30" s="197" t="s">
        <v>4</v>
      </c>
      <c r="O30" s="198"/>
      <c r="P30" s="53" t="s">
        <v>20</v>
      </c>
    </row>
    <row r="31" spans="1:21" ht="18.75" customHeight="1" thickBot="1" x14ac:dyDescent="0.3">
      <c r="A31" s="54" t="s">
        <v>23</v>
      </c>
      <c r="B31" s="160" t="s">
        <v>36</v>
      </c>
      <c r="C31" s="161"/>
      <c r="D31" s="169"/>
      <c r="E31" s="170"/>
      <c r="F31" s="170"/>
      <c r="G31" s="171"/>
      <c r="H31" s="169" t="s">
        <v>37</v>
      </c>
      <c r="I31" s="171"/>
      <c r="J31" s="175" t="s">
        <v>37</v>
      </c>
      <c r="K31" s="176"/>
      <c r="L31" s="173">
        <v>0</v>
      </c>
      <c r="M31" s="174"/>
      <c r="N31" s="193">
        <v>1080</v>
      </c>
      <c r="O31" s="194"/>
      <c r="P31" s="52">
        <f t="shared" ref="P31:P33" si="4">L31-N31</f>
        <v>-1080</v>
      </c>
    </row>
    <row r="32" spans="1:21" ht="18.75" customHeight="1" thickBot="1" x14ac:dyDescent="0.3">
      <c r="A32" s="55" t="s">
        <v>23</v>
      </c>
      <c r="B32" s="159" t="s">
        <v>36</v>
      </c>
      <c r="C32" s="159"/>
      <c r="D32" s="156"/>
      <c r="E32" s="157"/>
      <c r="F32" s="157"/>
      <c r="G32" s="158"/>
      <c r="H32" s="156" t="s">
        <v>37</v>
      </c>
      <c r="I32" s="158"/>
      <c r="J32" s="179" t="s">
        <v>37</v>
      </c>
      <c r="K32" s="180"/>
      <c r="L32" s="173">
        <v>0</v>
      </c>
      <c r="M32" s="174"/>
      <c r="N32" s="193">
        <v>832</v>
      </c>
      <c r="O32" s="194"/>
      <c r="P32" s="52">
        <f t="shared" ref="P32" si="5">L32-N32</f>
        <v>-832</v>
      </c>
    </row>
    <row r="33" spans="1:16" ht="18.75" customHeight="1" thickBot="1" x14ac:dyDescent="0.3">
      <c r="A33" s="55" t="s">
        <v>23</v>
      </c>
      <c r="B33" s="159" t="s">
        <v>36</v>
      </c>
      <c r="C33" s="159"/>
      <c r="D33" s="156"/>
      <c r="E33" s="157"/>
      <c r="F33" s="157"/>
      <c r="G33" s="158"/>
      <c r="H33" s="156" t="s">
        <v>37</v>
      </c>
      <c r="I33" s="158"/>
      <c r="J33" s="179" t="s">
        <v>37</v>
      </c>
      <c r="K33" s="180"/>
      <c r="L33" s="173">
        <v>0</v>
      </c>
      <c r="M33" s="174"/>
      <c r="N33" s="193">
        <v>701</v>
      </c>
      <c r="O33" s="194"/>
      <c r="P33" s="52">
        <f t="shared" si="4"/>
        <v>-701</v>
      </c>
    </row>
    <row r="34" spans="1:16" ht="19.149999999999999" customHeight="1" x14ac:dyDescent="0.25">
      <c r="A34" s="55" t="s">
        <v>23</v>
      </c>
      <c r="B34" s="164" t="s">
        <v>36</v>
      </c>
      <c r="C34" s="165"/>
      <c r="D34" s="156"/>
      <c r="E34" s="157"/>
      <c r="F34" s="157"/>
      <c r="G34" s="158"/>
      <c r="H34" s="156" t="s">
        <v>37</v>
      </c>
      <c r="I34" s="158"/>
      <c r="J34" s="156" t="s">
        <v>37</v>
      </c>
      <c r="K34" s="172"/>
      <c r="L34" s="177">
        <v>0</v>
      </c>
      <c r="M34" s="178"/>
      <c r="N34" s="119">
        <v>390</v>
      </c>
      <c r="O34" s="120"/>
      <c r="P34" s="52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2025-08-06T16:33:26Z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