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e Merk\OneDrive - National TAB\Desktop\Jobs\Wawa\"/>
    </mc:Choice>
  </mc:AlternateContent>
  <xr:revisionPtr revIDLastSave="0" documentId="8_{27109AAA-CD85-4171-B662-8DB94F040ABA}" xr6:coauthVersionLast="47" xr6:coauthVersionMax="47" xr10:uidLastSave="{00000000-0000-0000-0000-000000000000}"/>
  <bookViews>
    <workbookView xWindow="1260" yWindow="130" windowWidth="12000" windowHeight="112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<sst xmlns="http://schemas.openxmlformats.org/spreadsheetml/2006/main" count="72" uniqueCount="44">
  <si>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</si>
  <si>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</si>
  <si>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</si>
  <si>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</si>
  <si>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</si>
  <si>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</si>
  <si>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</si>
  <si>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</si>
  <si>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</si>
  <si>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</si>
  <si>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</si>
  <si>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</si>
  <si>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</si>
  <si>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</si>
  <si>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</si>
  <si>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</si>
  <si>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</si>
  <si>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</si>
  <si>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</si>
  <si>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</si>
  <si>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</si>
  <si>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</si>
  <si>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</si>
  <si>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</si>
  <si>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</si>
  <si>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</si>
  <si>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</si>
  <si>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</si>
  <si>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</si>
  <si>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</si>
  <si>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</si>
  <si>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</si>
  <si>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</si>
  <si>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</si>
  <si>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</si>
  <si>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</si>
  <si>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</si>
  <si>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</si>
  <si>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</si>
  <si>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</si>
  <si>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</si>
  <si>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</si>
  <si>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</si>
  <si>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WATER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</si>
</sst>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28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41</v>
      </c>
      <c r="C6" s="23">
        <v>3400</v>
      </c>
      <c r="D6" s="24">
        <v>3416</v>
      </c>
      <c r="E6" s="23">
        <f t="shared" ref="E6:F7" si="0">C6-G6</f>
        <v>2900</v>
      </c>
      <c r="F6" s="24">
        <f t="shared" si="0"/>
        <v>2908</v>
      </c>
      <c r="G6" s="25">
        <v>500</v>
      </c>
      <c r="H6" s="26">
        <v>508</v>
      </c>
      <c r="I6" s="27">
        <f>G6/C6</f>
        <v>0.14705882352941177</v>
      </c>
      <c r="J6" s="28">
        <f>H6/D6</f>
        <v>0.14871194379391101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42</v>
      </c>
      <c r="C7" s="35">
        <v>4000</v>
      </c>
      <c r="D7" s="36">
        <v>4126</v>
      </c>
      <c r="E7" s="35">
        <f t="shared" si="0"/>
        <v>3350</v>
      </c>
      <c r="F7" s="36">
        <f t="shared" si="0"/>
        <v>3491</v>
      </c>
      <c r="G7" s="37">
        <v>650</v>
      </c>
      <c r="H7" s="38">
        <v>635</v>
      </c>
      <c r="I7" s="39">
        <f t="shared" ref="I7:J7" si="1">G7/C7</f>
        <v>0.16250000000000001</v>
      </c>
      <c r="J7" s="40">
        <f t="shared" si="1"/>
        <v>0.15390208434318953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29</v>
      </c>
      <c r="B8" s="76" t="s">
        <v>41</v>
      </c>
      <c r="C8" s="35">
        <v>3000</v>
      </c>
      <c r="D8" s="36">
        <v>3054</v>
      </c>
      <c r="E8" s="35">
        <f t="shared" ref="E8" si="2">C8-G8</f>
        <v>2550</v>
      </c>
      <c r="F8" s="36">
        <f t="shared" ref="F8" si="3">D8-H8</f>
        <v>2589</v>
      </c>
      <c r="G8" s="37">
        <v>450</v>
      </c>
      <c r="H8" s="38">
        <v>465</v>
      </c>
      <c r="I8" s="39">
        <f t="shared" ref="I8" si="4">G8/C8</f>
        <v>0.15</v>
      </c>
      <c r="J8" s="40">
        <f t="shared" ref="J8" si="5">H8/D8</f>
        <v>0.15225933202357564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42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1150</v>
      </c>
      <c r="P9" s="52">
        <v>1190</v>
      </c>
      <c r="Q9" s="66"/>
      <c r="R9" s="71"/>
    </row>
    <row r="10" spans="1:21" ht="20.149999999999999" customHeight="1" thickBot="1" x14ac:dyDescent="0.3">
      <c r="A10" s="78" t="s">
        <v>11</v>
      </c>
      <c r="B10" s="88" t="s">
        <v>43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>
        <v>51</v>
      </c>
      <c r="Q10" s="66"/>
      <c r="R10" s="71"/>
    </row>
    <row r="11" spans="1:21" ht="20.149999999999999" customHeight="1" thickBot="1" x14ac:dyDescent="0.3">
      <c r="A11" s="114" t="s">
        <v>30</v>
      </c>
      <c r="B11" s="115"/>
      <c r="C11" s="79">
        <f t="shared" ref="C11:H11" si="6">SUM(C6:C10)</f>
        <v>10400</v>
      </c>
      <c r="D11" s="80">
        <f t="shared" si="6"/>
        <v>10596</v>
      </c>
      <c r="E11" s="79">
        <f t="shared" si="6"/>
        <v>8800</v>
      </c>
      <c r="F11" s="80">
        <f t="shared" si="6"/>
        <v>8988</v>
      </c>
      <c r="G11" s="81">
        <f t="shared" si="6"/>
        <v>1600</v>
      </c>
      <c r="H11" s="82">
        <f t="shared" si="6"/>
        <v>1608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1210</v>
      </c>
      <c r="P11" s="87">
        <f t="shared" si="7"/>
        <v>1241</v>
      </c>
      <c r="Q11" s="53"/>
      <c r="R11" s="71"/>
    </row>
    <row r="12" spans="1:21" ht="20.149999999999999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49999999999999" customHeight="1" thickBot="1" x14ac:dyDescent="0.35">
      <c r="A13" s="108" t="s">
        <v>31</v>
      </c>
      <c r="B13" s="95"/>
      <c r="C13" s="95"/>
      <c r="D13" s="95"/>
      <c r="F13" s="207" t="s">
        <v>12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33</v>
      </c>
      <c r="B15" s="202"/>
      <c r="C15" s="100">
        <f>G11+K11</f>
        <v>1600</v>
      </c>
      <c r="D15" s="101">
        <f>H11+L11</f>
        <v>1608</v>
      </c>
      <c r="F15" s="130" t="s">
        <v>13</v>
      </c>
      <c r="G15" s="131"/>
      <c r="H15" s="190">
        <v>0.01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32</v>
      </c>
      <c r="B16" s="204"/>
      <c r="C16" s="104">
        <f>M11+O11</f>
        <v>1210</v>
      </c>
      <c r="D16" s="105">
        <f>N11+P11</f>
        <v>1241</v>
      </c>
      <c r="F16" s="132" t="s">
        <v>14</v>
      </c>
      <c r="G16" s="133"/>
      <c r="H16" s="193">
        <v>0.01</v>
      </c>
      <c r="I16" s="194"/>
      <c r="J16" s="195"/>
      <c r="L16" s="180" t="s">
        <v>37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18</v>
      </c>
      <c r="B17" s="206"/>
      <c r="C17" s="102">
        <f>C15-C16</f>
        <v>390</v>
      </c>
      <c r="D17" s="103">
        <f>D15-D16</f>
        <v>367</v>
      </c>
      <c r="F17" s="211" t="s">
        <v>15</v>
      </c>
      <c r="G17" s="212"/>
      <c r="H17" s="196">
        <v>0.01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16</v>
      </c>
      <c r="G18" s="147"/>
      <c r="H18" s="187">
        <f>AVERAGE(H15:J17)</f>
        <v>0.01</v>
      </c>
      <c r="I18" s="188"/>
      <c r="J18" s="189"/>
      <c r="L18" s="176" t="s">
        <v>38</v>
      </c>
      <c r="M18" s="176"/>
      <c r="N18" s="176"/>
      <c r="O18" s="176"/>
      <c r="P18" s="106">
        <f>IF(R17=TRUE, 1, 0)</f>
        <v>1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6"/>
      <c r="M19" s="176"/>
      <c r="N19" s="176"/>
      <c r="O19" s="176"/>
      <c r="P19" s="109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2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2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19</v>
      </c>
      <c r="B27" s="144"/>
      <c r="C27" s="144"/>
      <c r="D27" s="144"/>
      <c r="E27" s="144"/>
      <c r="F27" s="145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3">
      <c r="A28" s="5" t="s">
        <v>6</v>
      </c>
      <c r="B28" s="169" t="s">
        <v>24</v>
      </c>
      <c r="C28" s="170"/>
      <c r="D28" s="124" t="s">
        <v>23</v>
      </c>
      <c r="E28" s="126"/>
      <c r="F28" s="126"/>
      <c r="G28" s="125"/>
      <c r="H28" s="124" t="s">
        <v>20</v>
      </c>
      <c r="I28" s="125"/>
      <c r="J28" s="126" t="s">
        <v>21</v>
      </c>
      <c r="K28" s="126"/>
      <c r="L28" s="127" t="s">
        <v>3</v>
      </c>
      <c r="M28" s="127"/>
      <c r="N28" s="120" t="s">
        <v>4</v>
      </c>
      <c r="O28" s="121"/>
      <c r="P28" s="63" t="s">
        <v>22</v>
      </c>
    </row>
    <row r="29" spans="1:18" ht="18.75" customHeight="1" thickBot="1" x14ac:dyDescent="0.3">
      <c r="A29" s="64" t="s">
        <v>25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2">
        <f t="shared" ref="P29:P37" si="8">L29-N29</f>
        <v>0</v>
      </c>
    </row>
    <row r="30" spans="1:18" ht="18.75" customHeight="1" thickBot="1" x14ac:dyDescent="0.3">
      <c r="A30" s="65" t="s">
        <v>25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2">
        <f t="shared" si="8"/>
        <v>0</v>
      </c>
    </row>
    <row r="31" spans="1:18" ht="19.149999999999999" customHeight="1" thickBot="1" x14ac:dyDescent="0.3">
      <c r="A31" s="65" t="s">
        <v>25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2">
        <f t="shared" si="8"/>
        <v>0</v>
      </c>
    </row>
    <row r="32" spans="1:18" ht="19.5" customHeight="1" thickBot="1" x14ac:dyDescent="0.3">
      <c r="A32" s="64" t="s">
        <v>25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3">
      <c r="A33" s="65" t="s">
        <v>25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3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3">
      <c r="A35" s="64" t="s">
        <v>25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3">
      <c r="A36" s="65" t="s">
        <v>25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2">
        <f t="shared" si="8"/>
        <v>0</v>
      </c>
    </row>
    <row r="37" spans="1:16" ht="18.75" customHeight="1" x14ac:dyDescent="0.25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2024-03-13T23:45:52Z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