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ulvers\culvers hartford, wi\"/>
    </mc:Choice>
  </mc:AlternateContent>
  <xr:revisionPtr revIDLastSave="0" documentId="13_ncr:1_{AD8D3F13-16E6-41AC-AEE7-B44099CBDC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<sst xmlns="http://schemas.openxmlformats.org/spreadsheetml/2006/main" count="74" uniqueCount="48">
  <si>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</si>
  <si>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</si>
  <si>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</si>
  <si>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</si>
  <si>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</si>
  <si>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</si>
  <si>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</si>
  <si>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</si>
  <si>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</si>
  <si>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</si>
  <si>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</si>
  <si>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</si>
  <si>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</si>
  <si>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</si>
  <si>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</si>
  <si>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</si>
  <si>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</si>
  <si>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</si>
  <si>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</si>
  <si>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</si>
  <si>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</si>
  <si>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</si>
  <si>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</si>
  <si>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</si>
  <si>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</si>
  <si>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</si>
  <si>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</si>
  <si>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</si>
  <si>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</si>
  <si>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</si>
  <si>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</si>
  <si>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</si>
  <si>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</si>
  <si>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</si>
  <si>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</si>
  <si>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</si>
  <si>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</si>
  <si>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</si>
  <si>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</si>
  <si>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</si>
  <si>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</si>
  <si>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EF-1A</t>
  </si>
  <si>
    <t>Dining</t>
  </si>
  <si>
    <t>Kitchen</t>
  </si>
  <si>
    <t>HD1</t>
  </si>
  <si>
    <t>HD2</t>
  </si>
  <si>
    <t>Restrooms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</si>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</sst>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110" zoomScaleNormal="55" zoomScaleSheetLayoutView="110" workbookViewId="0">
      <selection activeCell="H18" sqref="H18:J18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32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26</v>
      </c>
      <c r="J4" s="145"/>
      <c r="K4" s="150" t="s">
        <v>3</v>
      </c>
      <c r="L4" s="151"/>
      <c r="M4" s="148" t="s">
        <v>4</v>
      </c>
      <c r="N4" s="149"/>
      <c r="O4" s="148" t="s">
        <v>37</v>
      </c>
      <c r="P4" s="149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24</v>
      </c>
      <c r="B6" s="78" t="s">
        <v>42</v>
      </c>
      <c r="C6" s="25">
        <v>6750</v>
      </c>
      <c r="D6" s="26">
        <v>6614</v>
      </c>
      <c r="E6" s="25">
        <f t="shared" ref="E6:F7" si="0">C6-G6</f>
        <v>4795</v>
      </c>
      <c r="F6" s="26">
        <f t="shared" si="0"/>
        <v>4531</v>
      </c>
      <c r="G6" s="27">
        <v>1955</v>
      </c>
      <c r="H6" s="28">
        <v>2083</v>
      </c>
      <c r="I6" s="29">
        <f>G6/C6</f>
        <v>0.28962962962962963</v>
      </c>
      <c r="J6" s="30">
        <f>H6/D6</f>
        <v>0.31493801028122165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25</v>
      </c>
      <c r="B7" s="79" t="s">
        <v>43</v>
      </c>
      <c r="C7" s="37">
        <v>6150</v>
      </c>
      <c r="D7" s="38">
        <v>5896</v>
      </c>
      <c r="E7" s="37">
        <f t="shared" si="0"/>
        <v>4655</v>
      </c>
      <c r="F7" s="38">
        <f t="shared" si="0"/>
        <v>4334</v>
      </c>
      <c r="G7" s="39">
        <v>1495</v>
      </c>
      <c r="H7" s="40">
        <v>1562</v>
      </c>
      <c r="I7" s="41">
        <f t="shared" ref="I7:J7" si="1">G7/C7</f>
        <v>0.24308943089430896</v>
      </c>
      <c r="J7" s="42">
        <f t="shared" si="1"/>
        <v>0.26492537313432835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38</v>
      </c>
      <c r="B8" s="79" t="s">
        <v>46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>
        <v>388</v>
      </c>
      <c r="Q8" s="65"/>
      <c r="R8" s="75"/>
    </row>
    <row r="9" spans="1:21" ht="20.100000000000001" customHeight="1" x14ac:dyDescent="0.2">
      <c r="A9" s="81" t="s">
        <v>39</v>
      </c>
      <c r="B9" s="79" t="s">
        <v>44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1523</v>
      </c>
      <c r="O9" s="47"/>
      <c r="P9" s="48"/>
      <c r="Q9" s="65"/>
      <c r="R9" s="75"/>
    </row>
    <row r="10" spans="1:21" ht="20.100000000000001" customHeight="1" x14ac:dyDescent="0.2">
      <c r="A10" s="81" t="s">
        <v>40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>
        <v>1587</v>
      </c>
      <c r="O10" s="47"/>
      <c r="P10" s="48"/>
      <c r="Q10" s="65"/>
      <c r="R10" s="75"/>
    </row>
    <row r="11" spans="1:21" ht="20.100000000000001" customHeight="1" thickBot="1" x14ac:dyDescent="0.25">
      <c r="A11" s="81" t="s">
        <v>41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75</v>
      </c>
      <c r="P11" s="53">
        <v>80</v>
      </c>
      <c r="Q11" s="65"/>
      <c r="R11" s="75"/>
    </row>
    <row r="12" spans="1:21" ht="20.100000000000001" customHeight="1" thickBot="1" x14ac:dyDescent="0.25">
      <c r="A12" s="110" t="s">
        <v>27</v>
      </c>
      <c r="B12" s="111"/>
      <c r="C12" s="82">
        <f t="shared" ref="C12:H12" si="2">SUM(C6:C11)</f>
        <v>12900</v>
      </c>
      <c r="D12" s="83">
        <f t="shared" si="2"/>
        <v>12510</v>
      </c>
      <c r="E12" s="82">
        <f t="shared" si="2"/>
        <v>9450</v>
      </c>
      <c r="F12" s="83">
        <f t="shared" si="2"/>
        <v>8865</v>
      </c>
      <c r="G12" s="84">
        <f t="shared" si="2"/>
        <v>3450</v>
      </c>
      <c r="H12" s="85">
        <f t="shared" si="2"/>
        <v>3645</v>
      </c>
      <c r="I12" s="86"/>
      <c r="J12" s="87"/>
      <c r="K12" s="84">
        <f t="shared" ref="K12:P12" si="3">SUM(K6:K11)</f>
        <v>0</v>
      </c>
      <c r="L12" s="85">
        <f t="shared" si="3"/>
        <v>0</v>
      </c>
      <c r="M12" s="109">
        <f t="shared" si="3"/>
        <v>3000</v>
      </c>
      <c r="N12" s="88">
        <f t="shared" si="3"/>
        <v>3110</v>
      </c>
      <c r="O12" s="89">
        <f t="shared" si="3"/>
        <v>450</v>
      </c>
      <c r="P12" s="90">
        <f t="shared" si="3"/>
        <v>468</v>
      </c>
      <c r="Q12" s="67"/>
      <c r="R12" s="71"/>
    </row>
    <row r="13" spans="1:21" ht="20.100000000000001" customHeight="1" thickBot="1" x14ac:dyDescent="0.25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25">
      <c r="A14" s="104" t="s">
        <v>28</v>
      </c>
      <c r="B14" s="91"/>
      <c r="C14" s="91"/>
      <c r="D14" s="91"/>
      <c r="F14" s="207" t="s">
        <v>10</v>
      </c>
      <c r="G14" s="208"/>
      <c r="H14" s="181" t="s">
        <v>31</v>
      </c>
      <c r="I14" s="182"/>
      <c r="J14" s="183"/>
      <c r="L14" s="103" t="s">
        <v>33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99" t="s">
        <v>27</v>
      </c>
      <c r="B15" s="200"/>
      <c r="C15" s="94" t="s">
        <v>7</v>
      </c>
      <c r="D15" s="95" t="s">
        <v>8</v>
      </c>
      <c r="F15" s="209"/>
      <c r="G15" s="210"/>
      <c r="H15" s="184"/>
      <c r="I15" s="185"/>
      <c r="J15" s="186"/>
      <c r="L15" s="178" t="s">
        <v>36</v>
      </c>
      <c r="M15" s="178"/>
      <c r="N15" s="178"/>
      <c r="O15" s="178"/>
      <c r="P15" s="106">
        <f>IF(R14=TRUE, 1, 0)</f>
        <v>1</v>
      </c>
    </row>
    <row r="16" spans="1:21" ht="18.75" customHeight="1" x14ac:dyDescent="0.2">
      <c r="A16" s="201" t="s">
        <v>30</v>
      </c>
      <c r="B16" s="202"/>
      <c r="C16" s="96">
        <f>G12+K12</f>
        <v>3450</v>
      </c>
      <c r="D16" s="97">
        <f>H12+L12</f>
        <v>3645</v>
      </c>
      <c r="F16" s="126" t="s">
        <v>11</v>
      </c>
      <c r="G16" s="127"/>
      <c r="H16" s="190">
        <v>6.0000000000000001E-3</v>
      </c>
      <c r="I16" s="191"/>
      <c r="J16" s="192"/>
      <c r="L16" s="179"/>
      <c r="M16" s="179"/>
      <c r="N16" s="179"/>
      <c r="O16" s="179"/>
      <c r="P16" s="108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203" t="s">
        <v>29</v>
      </c>
      <c r="B17" s="204"/>
      <c r="C17" s="100">
        <f>M12+O12</f>
        <v>3450</v>
      </c>
      <c r="D17" s="101">
        <f>N12+P12</f>
        <v>3578</v>
      </c>
      <c r="F17" s="128" t="s">
        <v>12</v>
      </c>
      <c r="G17" s="129"/>
      <c r="H17" s="193">
        <v>3.0000000000000001E-3</v>
      </c>
      <c r="I17" s="194"/>
      <c r="J17" s="195"/>
      <c r="L17" s="180" t="s">
        <v>34</v>
      </c>
      <c r="M17" s="180"/>
      <c r="N17" s="180"/>
      <c r="O17" s="180"/>
      <c r="P17" s="107">
        <f>IF(R16=TRUE, 1, 0)</f>
        <v>1</v>
      </c>
    </row>
    <row r="18" spans="1:18" ht="18.75" customHeight="1" thickBot="1" x14ac:dyDescent="0.3">
      <c r="A18" s="205" t="s">
        <v>16</v>
      </c>
      <c r="B18" s="206"/>
      <c r="C18" s="98">
        <f>C16-C17</f>
        <v>0</v>
      </c>
      <c r="D18" s="99">
        <f>D16-D17</f>
        <v>67</v>
      </c>
      <c r="F18" s="211" t="s">
        <v>13</v>
      </c>
      <c r="G18" s="212"/>
      <c r="H18" s="196">
        <v>3.0000000000000001E-3</v>
      </c>
      <c r="I18" s="197"/>
      <c r="J18" s="198"/>
      <c r="L18" s="179"/>
      <c r="M18" s="179"/>
      <c r="N18" s="179"/>
      <c r="O18" s="179"/>
      <c r="P18" s="108"/>
      <c r="R18" s="1" t="b">
        <f>AND(H19&gt;=-0.02, H19&lt;=0.02)</f>
        <v>1</v>
      </c>
    </row>
    <row r="19" spans="1:18" ht="16.5" customHeight="1" thickBot="1" x14ac:dyDescent="0.25">
      <c r="F19" s="142" t="s">
        <v>14</v>
      </c>
      <c r="G19" s="143"/>
      <c r="H19" s="187">
        <f>AVERAGE(H16:J18)</f>
        <v>4.0000000000000001E-3</v>
      </c>
      <c r="I19" s="188"/>
      <c r="J19" s="189"/>
      <c r="L19" s="176" t="s">
        <v>35</v>
      </c>
      <c r="M19" s="176"/>
      <c r="N19" s="176"/>
      <c r="O19" s="176"/>
      <c r="P19" s="102">
        <f>IF(R18=TRUE, 1, 0)</f>
        <v>1</v>
      </c>
    </row>
    <row r="20" spans="1:18" ht="13.7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76"/>
      <c r="M20" s="176"/>
      <c r="N20" s="176"/>
      <c r="O20" s="176"/>
      <c r="P20" s="105"/>
    </row>
    <row r="21" spans="1:18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25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2"/>
    </row>
    <row r="24" spans="1:18" ht="20.100000000000001" customHeigh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72"/>
    </row>
    <row r="25" spans="1:18" ht="20.100000000000001" customHeight="1" thickBo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6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139" t="s">
        <v>17</v>
      </c>
      <c r="B28" s="140"/>
      <c r="C28" s="140"/>
      <c r="D28" s="140"/>
      <c r="E28" s="140"/>
      <c r="F28" s="14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149999999999999" customHeight="1" thickBot="1" x14ac:dyDescent="0.25">
      <c r="A29" s="7" t="s">
        <v>6</v>
      </c>
      <c r="B29" s="165" t="s">
        <v>22</v>
      </c>
      <c r="C29" s="166"/>
      <c r="D29" s="169" t="s">
        <v>21</v>
      </c>
      <c r="E29" s="122"/>
      <c r="F29" s="122"/>
      <c r="G29" s="170"/>
      <c r="H29" s="120" t="s">
        <v>18</v>
      </c>
      <c r="I29" s="121"/>
      <c r="J29" s="122" t="s">
        <v>19</v>
      </c>
      <c r="K29" s="122"/>
      <c r="L29" s="123" t="s">
        <v>3</v>
      </c>
      <c r="M29" s="123"/>
      <c r="N29" s="116" t="s">
        <v>4</v>
      </c>
      <c r="O29" s="117"/>
      <c r="P29" s="61" t="s">
        <v>20</v>
      </c>
    </row>
    <row r="30" spans="1:18" ht="18.75" customHeight="1" thickBot="1" x14ac:dyDescent="0.25">
      <c r="A30" s="62" t="s">
        <v>23</v>
      </c>
      <c r="B30" s="163"/>
      <c r="C30" s="164"/>
      <c r="D30" s="171"/>
      <c r="E30" s="172"/>
      <c r="F30" s="172"/>
      <c r="G30" s="173"/>
      <c r="H30" s="155"/>
      <c r="I30" s="156"/>
      <c r="J30" s="157"/>
      <c r="K30" s="158"/>
      <c r="L30" s="114"/>
      <c r="M30" s="115"/>
      <c r="N30" s="118"/>
      <c r="O30" s="119"/>
      <c r="P30" s="60">
        <f t="shared" ref="P30:P38" si="4">L30-N30</f>
        <v>0</v>
      </c>
    </row>
    <row r="31" spans="1:18" ht="18.75" customHeight="1" thickBot="1" x14ac:dyDescent="0.25">
      <c r="A31" s="63" t="s">
        <v>23</v>
      </c>
      <c r="B31" s="162"/>
      <c r="C31" s="162"/>
      <c r="D31" s="124"/>
      <c r="E31" s="161"/>
      <c r="F31" s="161"/>
      <c r="G31" s="125"/>
      <c r="H31" s="124"/>
      <c r="I31" s="125"/>
      <c r="J31" s="112"/>
      <c r="K31" s="113"/>
      <c r="L31" s="114"/>
      <c r="M31" s="115"/>
      <c r="N31" s="118"/>
      <c r="O31" s="119"/>
      <c r="P31" s="60">
        <f t="shared" si="4"/>
        <v>0</v>
      </c>
      <c r="Q31" s="76"/>
    </row>
    <row r="32" spans="1:18" ht="19.149999999999999" customHeight="1" thickBot="1" x14ac:dyDescent="0.25">
      <c r="A32" s="63" t="s">
        <v>23</v>
      </c>
      <c r="B32" s="167"/>
      <c r="C32" s="168"/>
      <c r="D32" s="124"/>
      <c r="E32" s="161"/>
      <c r="F32" s="161"/>
      <c r="G32" s="125"/>
      <c r="H32" s="124"/>
      <c r="I32" s="125"/>
      <c r="J32" s="124"/>
      <c r="K32" s="154"/>
      <c r="L32" s="159"/>
      <c r="M32" s="160"/>
      <c r="N32" s="174"/>
      <c r="O32" s="175"/>
      <c r="P32" s="60">
        <f t="shared" si="4"/>
        <v>0</v>
      </c>
      <c r="Q32" s="76"/>
    </row>
    <row r="33" spans="1:16" ht="19.5" customHeight="1" thickBot="1" x14ac:dyDescent="0.25">
      <c r="A33" s="62" t="s">
        <v>23</v>
      </c>
      <c r="B33" s="213"/>
      <c r="C33" s="214"/>
      <c r="D33" s="167"/>
      <c r="E33" s="215"/>
      <c r="F33" s="215"/>
      <c r="G33" s="168"/>
      <c r="H33" s="216"/>
      <c r="I33" s="217"/>
      <c r="J33" s="167"/>
      <c r="K33" s="168"/>
      <c r="L33" s="159"/>
      <c r="M33" s="160"/>
      <c r="N33" s="174"/>
      <c r="O33" s="175"/>
      <c r="P33" s="60">
        <f t="shared" si="4"/>
        <v>0</v>
      </c>
    </row>
    <row r="34" spans="1:16" ht="19.5" customHeight="1" thickBot="1" x14ac:dyDescent="0.25">
      <c r="A34" s="63" t="s">
        <v>23</v>
      </c>
      <c r="B34" s="167"/>
      <c r="C34" s="168"/>
      <c r="D34" s="124"/>
      <c r="E34" s="161"/>
      <c r="F34" s="161"/>
      <c r="G34" s="125"/>
      <c r="H34" s="124"/>
      <c r="I34" s="125"/>
      <c r="J34" s="124"/>
      <c r="K34" s="125"/>
      <c r="L34" s="159"/>
      <c r="M34" s="160"/>
      <c r="N34" s="174"/>
      <c r="O34" s="175"/>
      <c r="P34" s="60">
        <f t="shared" si="4"/>
        <v>0</v>
      </c>
    </row>
    <row r="35" spans="1:16" ht="19.5" customHeight="1" thickBot="1" x14ac:dyDescent="0.25">
      <c r="A35" s="63" t="s">
        <v>23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25"/>
      <c r="L35" s="159"/>
      <c r="M35" s="160"/>
      <c r="N35" s="174"/>
      <c r="O35" s="175"/>
      <c r="P35" s="60">
        <f t="shared" si="4"/>
        <v>0</v>
      </c>
    </row>
    <row r="36" spans="1:16" ht="19.5" customHeight="1" thickBot="1" x14ac:dyDescent="0.25">
      <c r="A36" s="62" t="s">
        <v>23</v>
      </c>
      <c r="B36" s="213"/>
      <c r="C36" s="214"/>
      <c r="D36" s="167"/>
      <c r="E36" s="215"/>
      <c r="F36" s="215"/>
      <c r="G36" s="168"/>
      <c r="H36" s="216"/>
      <c r="I36" s="217"/>
      <c r="J36" s="167"/>
      <c r="K36" s="168"/>
      <c r="L36" s="159"/>
      <c r="M36" s="160"/>
      <c r="N36" s="174"/>
      <c r="O36" s="175"/>
      <c r="P36" s="60">
        <f t="shared" si="4"/>
        <v>0</v>
      </c>
    </row>
    <row r="37" spans="1:16" ht="19.5" customHeight="1" thickBot="1" x14ac:dyDescent="0.25">
      <c r="A37" s="63" t="s">
        <v>23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4"/>
      <c r="O37" s="175"/>
      <c r="P37" s="60">
        <f t="shared" si="4"/>
        <v>0</v>
      </c>
    </row>
    <row r="38" spans="1:16" ht="18.75" customHeight="1" x14ac:dyDescent="0.2">
      <c r="A38" s="63" t="s">
        <v>23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4"/>
      <c r="O38" s="175"/>
      <c r="P38" s="60">
        <f t="shared" si="4"/>
        <v>0</v>
      </c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7B84A7-44A3-4B6E-B706-A7777471F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2022-06-21T17:21:05Z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