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14-921 MILFORD, OH/"/>
    </mc:Choice>
  </mc:AlternateContent>
  <xr:revisionPtr revIDLastSave="56" documentId="8_{486347B7-397C-48BB-8147-ADDB2A89F748}" xr6:coauthVersionLast="47" xr6:coauthVersionMax="47" xr10:uidLastSave="{0F7FBF20-A8B2-4352-9536-6937E0301337}"/>
  <bookViews>
    <workbookView xWindow="30840" yWindow="3195" windowWidth="15660" windowHeight="11160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P41" i="1" l="1"/>
  <c r="P42" i="1"/>
  <c r="P43" i="1"/>
  <c r="P44" i="1"/>
  <c r="P45" i="1"/>
  <c r="P46" i="1"/>
  <c r="P20" i="1" l="1"/>
  <c r="O20" i="1"/>
  <c r="N20" i="1"/>
  <c r="M20" i="1"/>
  <c r="L20" i="1"/>
  <c r="K20" i="1"/>
  <c r="H20" i="1"/>
  <c r="G20" i="1"/>
  <c r="D20" i="1"/>
  <c r="C20" i="1"/>
  <c r="H27" i="1" l="1"/>
  <c r="P40" i="1"/>
  <c r="P39" i="1"/>
  <c r="P38" i="1"/>
  <c r="T24" i="1" l="1"/>
  <c r="R26" i="1"/>
  <c r="P27" i="1" s="1"/>
  <c r="D25" i="1" l="1"/>
  <c r="C25" i="1"/>
  <c r="D24" i="1"/>
  <c r="C24" i="1"/>
  <c r="C26" i="1" l="1"/>
  <c r="T22" i="1" s="1"/>
  <c r="D26" i="1"/>
  <c r="U24" i="1" s="1"/>
  <c r="R24" i="1" s="1"/>
  <c r="J7" i="1"/>
  <c r="J6" i="1"/>
  <c r="I7" i="1"/>
  <c r="I6" i="1"/>
  <c r="U22" i="1" l="1"/>
  <c r="R22" i="1" s="1"/>
  <c r="P23" i="1" s="1"/>
  <c r="P25" i="1"/>
  <c r="F7" i="1"/>
  <c r="E7" i="1"/>
  <c r="F6" i="1"/>
  <c r="E6" i="1"/>
  <c r="E20" i="1" l="1"/>
  <c r="F20" i="1"/>
</calcChain>
</file>

<file path=xl/sharedStrings.xml><?xml version="1.0" encoding="utf-8"?>
<sst xmlns="http://schemas.openxmlformats.org/spreadsheetml/2006/main" count="90" uniqueCount="63">
  <si>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</si>
  <si>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</si>
  <si>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</si>
  <si>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</si>
  <si>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</si>
  <si>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</si>
  <si>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</si>
  <si>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</si>
  <si>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</si>
  <si>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</si>
  <si>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</si>
  <si>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</si>
  <si>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</si>
  <si>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</si>
  <si>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</si>
  <si>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</si>
  <si>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</si>
  <si>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</si>
  <si>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</si>
  <si>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</si>
  <si>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</si>
  <si>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</si>
  <si>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</si>
  <si>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</si>
  <si>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</si>
  <si>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</si>
  <si>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</si>
  <si>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</si>
  <si>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</si>
  <si>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</si>
  <si>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</si>
  <si>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</si>
  <si>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</si>
  <si>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</si>
  <si>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</si>
  <si>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</si>
  <si>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</si>
  <si>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</si>
  <si>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</si>
  <si>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</si>
  <si>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</si>
  <si>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</si>
  <si>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</si>
  <si>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</si>
  <si>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</si>
  <si>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PHARMACY</t>
  </si>
  <si>
    <t>DELI</t>
  </si>
  <si>
    <t>PICKUP</t>
  </si>
  <si>
    <t>TLC</t>
  </si>
  <si>
    <t>DELI HOOD</t>
  </si>
  <si>
    <t>FRONT END</t>
  </si>
  <si>
    <t>NEW BACKROOM</t>
  </si>
  <si>
    <t>NEW SALES</t>
  </si>
  <si>
    <t>OFFICE MEZZ</t>
  </si>
  <si>
    <t>EF-K</t>
  </si>
  <si>
    <t>EF-R1</t>
  </si>
  <si>
    <t>EF-R2</t>
  </si>
  <si>
    <t>EF-R3</t>
  </si>
  <si>
    <t>EF-S</t>
  </si>
  <si>
    <t>CUSTOMER RESTROOM</t>
  </si>
  <si>
    <t>TLC RESTROOM</t>
  </si>
  <si>
    <t>REAR RESTROOM</t>
  </si>
  <si>
    <t>SEAFOOD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</si>
</sst>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247378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6"/>
  <sheetViews>
    <sheetView showGridLines="0" tabSelected="1" view="pageBreakPreview" zoomScale="80" zoomScaleNormal="55" zoomScaleSheetLayoutView="80" workbookViewId="0">
      <selection activeCell="V18" sqref="V18"/>
    </sheetView>
  </sheetViews>
  <sheetFormatPr defaultColWidth="9.109375" defaultRowHeight="13.2" x14ac:dyDescent="0.25"/>
  <cols>
    <col min="1" max="1" width="10.5546875" style="1" customWidth="1"/>
    <col min="2" max="2" width="21.2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89" t="s">
        <v>2</v>
      </c>
      <c r="D4" s="190"/>
      <c r="E4" s="178" t="s">
        <v>3</v>
      </c>
      <c r="F4" s="176"/>
      <c r="G4" s="195" t="s">
        <v>4</v>
      </c>
      <c r="H4" s="196"/>
      <c r="I4" s="187" t="s">
        <v>5</v>
      </c>
      <c r="J4" s="188"/>
      <c r="K4" s="193" t="s">
        <v>6</v>
      </c>
      <c r="L4" s="194"/>
      <c r="M4" s="191" t="s">
        <v>7</v>
      </c>
      <c r="N4" s="192"/>
      <c r="O4" s="191" t="s">
        <v>8</v>
      </c>
      <c r="P4" s="192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25">
      <c r="A6" s="73" t="s">
        <v>13</v>
      </c>
      <c r="B6" s="71" t="s">
        <v>46</v>
      </c>
      <c r="C6" s="23">
        <v>2000</v>
      </c>
      <c r="D6" s="24"/>
      <c r="E6" s="23">
        <f t="shared" ref="E6:F7" si="0">C6-G6</f>
        <v>1900</v>
      </c>
      <c r="F6" s="24">
        <f t="shared" si="0"/>
        <v>0</v>
      </c>
      <c r="G6" s="25">
        <v>100</v>
      </c>
      <c r="H6" s="26"/>
      <c r="I6" s="27">
        <f>G6/C6</f>
        <v>0.05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14</v>
      </c>
      <c r="B7" s="72" t="s">
        <v>50</v>
      </c>
      <c r="C7" s="35">
        <v>2000</v>
      </c>
      <c r="D7" s="36"/>
      <c r="E7" s="35">
        <f t="shared" si="0"/>
        <v>1680</v>
      </c>
      <c r="F7" s="36">
        <f t="shared" si="0"/>
        <v>0</v>
      </c>
      <c r="G7" s="37">
        <v>320</v>
      </c>
      <c r="H7" s="38"/>
      <c r="I7" s="39">
        <f t="shared" ref="I7:J7" si="1">G7/C7</f>
        <v>0.16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15</v>
      </c>
      <c r="B8" s="72" t="s">
        <v>51</v>
      </c>
      <c r="C8" s="35">
        <v>2400</v>
      </c>
      <c r="D8" s="36"/>
      <c r="E8" s="35">
        <f t="shared" ref="E8:E14" si="2">C8-G8</f>
        <v>1800</v>
      </c>
      <c r="F8" s="36">
        <f t="shared" ref="F8:F14" si="3">D8-H8</f>
        <v>0</v>
      </c>
      <c r="G8" s="37">
        <v>600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16</v>
      </c>
      <c r="B9" s="72" t="s">
        <v>45</v>
      </c>
      <c r="C9" s="35">
        <v>2000</v>
      </c>
      <c r="D9" s="36"/>
      <c r="E9" s="35">
        <f t="shared" si="2"/>
        <v>1600</v>
      </c>
      <c r="F9" s="36">
        <f t="shared" si="3"/>
        <v>0</v>
      </c>
      <c r="G9" s="37">
        <v>400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5">
      <c r="A10" s="102" t="s">
        <v>17</v>
      </c>
      <c r="B10" s="72" t="s">
        <v>48</v>
      </c>
      <c r="C10" s="114">
        <v>1100</v>
      </c>
      <c r="D10" s="115"/>
      <c r="E10" s="114">
        <f t="shared" si="2"/>
        <v>935</v>
      </c>
      <c r="F10" s="115">
        <f t="shared" si="3"/>
        <v>0</v>
      </c>
      <c r="G10" s="104">
        <v>165</v>
      </c>
      <c r="H10" s="105"/>
      <c r="I10" s="106">
        <f>G10/C10</f>
        <v>0.15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69"/>
      <c r="R10" s="67"/>
    </row>
    <row r="11" spans="1:18" ht="20.100000000000001" customHeight="1" x14ac:dyDescent="0.25">
      <c r="A11" s="74" t="s">
        <v>18</v>
      </c>
      <c r="B11" s="72" t="s">
        <v>47</v>
      </c>
      <c r="C11" s="35">
        <v>1200</v>
      </c>
      <c r="D11" s="36"/>
      <c r="E11" s="35">
        <f t="shared" si="2"/>
        <v>1031</v>
      </c>
      <c r="F11" s="36">
        <f t="shared" si="3"/>
        <v>0</v>
      </c>
      <c r="G11" s="37">
        <v>169</v>
      </c>
      <c r="H11" s="38"/>
      <c r="I11" s="39">
        <f t="shared" ref="I11:I13" si="6">G11/C11</f>
        <v>0.14083333333333334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x14ac:dyDescent="0.25">
      <c r="A12" s="74" t="s">
        <v>19</v>
      </c>
      <c r="B12" s="72" t="s">
        <v>52</v>
      </c>
      <c r="C12" s="35">
        <v>5000</v>
      </c>
      <c r="D12" s="36"/>
      <c r="E12" s="35">
        <f t="shared" ref="E12:E13" si="8">C12-G12</f>
        <v>3750</v>
      </c>
      <c r="F12" s="36">
        <f t="shared" ref="F12:F13" si="9">D12-H12</f>
        <v>0</v>
      </c>
      <c r="G12" s="37">
        <v>1250</v>
      </c>
      <c r="H12" s="38"/>
      <c r="I12" s="39">
        <f t="shared" si="6"/>
        <v>0.25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x14ac:dyDescent="0.25">
      <c r="A13" s="74" t="s">
        <v>20</v>
      </c>
      <c r="B13" s="72" t="s">
        <v>52</v>
      </c>
      <c r="C13" s="35">
        <v>5000</v>
      </c>
      <c r="D13" s="36"/>
      <c r="E13" s="35">
        <f t="shared" si="8"/>
        <v>3750</v>
      </c>
      <c r="F13" s="36">
        <f t="shared" si="9"/>
        <v>0</v>
      </c>
      <c r="G13" s="37">
        <v>1250</v>
      </c>
      <c r="H13" s="38"/>
      <c r="I13" s="39">
        <f t="shared" si="6"/>
        <v>0.25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2"/>
      <c r="R13" s="67"/>
    </row>
    <row r="14" spans="1:18" ht="20.100000000000001" customHeight="1" x14ac:dyDescent="0.25">
      <c r="A14" s="102" t="s">
        <v>21</v>
      </c>
      <c r="B14" s="72" t="s">
        <v>53</v>
      </c>
      <c r="C14" s="114">
        <v>1000</v>
      </c>
      <c r="D14" s="115"/>
      <c r="E14" s="114">
        <f t="shared" si="2"/>
        <v>800</v>
      </c>
      <c r="F14" s="115">
        <f t="shared" si="3"/>
        <v>0</v>
      </c>
      <c r="G14" s="104">
        <v>200</v>
      </c>
      <c r="H14" s="105"/>
      <c r="I14" s="106">
        <f>G14/C14</f>
        <v>0.2</v>
      </c>
      <c r="J14" s="107" t="e">
        <f>H14/D14</f>
        <v>#DIV/0!</v>
      </c>
      <c r="K14" s="108"/>
      <c r="L14" s="109"/>
      <c r="M14" s="110"/>
      <c r="N14" s="111"/>
      <c r="O14" s="112"/>
      <c r="P14" s="113"/>
      <c r="Q14" s="69"/>
      <c r="R14" s="67"/>
    </row>
    <row r="15" spans="1:18" ht="20.100000000000001" customHeight="1" x14ac:dyDescent="0.25">
      <c r="A15" s="102" t="s">
        <v>54</v>
      </c>
      <c r="B15" s="103" t="s">
        <v>49</v>
      </c>
      <c r="C15" s="116"/>
      <c r="D15" s="117"/>
      <c r="E15" s="116"/>
      <c r="F15" s="117"/>
      <c r="G15" s="108"/>
      <c r="H15" s="109"/>
      <c r="I15" s="118"/>
      <c r="J15" s="109"/>
      <c r="K15" s="108"/>
      <c r="L15" s="109"/>
      <c r="M15" s="51">
        <v>2700</v>
      </c>
      <c r="N15" s="52"/>
      <c r="O15" s="45"/>
      <c r="P15" s="46"/>
      <c r="Q15" s="62"/>
      <c r="R15" s="67"/>
    </row>
    <row r="16" spans="1:18" ht="20.100000000000001" customHeight="1" x14ac:dyDescent="0.25">
      <c r="A16" s="74" t="s">
        <v>55</v>
      </c>
      <c r="B16" s="72" t="s">
        <v>59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1">
        <v>600</v>
      </c>
      <c r="P16" s="52"/>
      <c r="Q16" s="62"/>
      <c r="R16" s="67"/>
    </row>
    <row r="17" spans="1:21" ht="20.100000000000001" customHeight="1" x14ac:dyDescent="0.25">
      <c r="A17" s="74" t="s">
        <v>56</v>
      </c>
      <c r="B17" s="72" t="s">
        <v>60</v>
      </c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120"/>
      <c r="N17" s="121"/>
      <c r="O17" s="51">
        <v>150</v>
      </c>
      <c r="P17" s="52"/>
      <c r="Q17" s="62"/>
      <c r="R17" s="67"/>
    </row>
    <row r="18" spans="1:21" ht="20.100000000000001" customHeight="1" x14ac:dyDescent="0.25">
      <c r="A18" s="102" t="s">
        <v>57</v>
      </c>
      <c r="B18" s="72" t="s">
        <v>61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43"/>
      <c r="N18" s="44"/>
      <c r="O18" s="51">
        <v>600</v>
      </c>
      <c r="P18" s="52"/>
      <c r="Q18" s="62"/>
      <c r="R18" s="67"/>
    </row>
    <row r="19" spans="1:21" ht="20.100000000000001" customHeight="1" thickBot="1" x14ac:dyDescent="0.3">
      <c r="A19" s="74" t="s">
        <v>58</v>
      </c>
      <c r="B19" s="72" t="s">
        <v>62</v>
      </c>
      <c r="C19" s="50"/>
      <c r="D19" s="48"/>
      <c r="E19" s="47"/>
      <c r="F19" s="48"/>
      <c r="G19" s="41"/>
      <c r="H19" s="42"/>
      <c r="I19" s="49"/>
      <c r="J19" s="42"/>
      <c r="K19" s="41"/>
      <c r="L19" s="42"/>
      <c r="M19" s="43"/>
      <c r="N19" s="44"/>
      <c r="O19" s="51">
        <v>700</v>
      </c>
      <c r="P19" s="52"/>
      <c r="Q19" s="62"/>
      <c r="R19" s="67"/>
    </row>
    <row r="20" spans="1:21" ht="20.100000000000001" customHeight="1" thickBot="1" x14ac:dyDescent="0.3">
      <c r="A20" s="197" t="s">
        <v>22</v>
      </c>
      <c r="B20" s="198"/>
      <c r="C20" s="75">
        <f>SUM(C6:C19)</f>
        <v>21700</v>
      </c>
      <c r="D20" s="76">
        <f>SUM(D6:D19)</f>
        <v>0</v>
      </c>
      <c r="E20" s="75">
        <f>SUM(E6:E19)</f>
        <v>17246</v>
      </c>
      <c r="F20" s="76">
        <f>SUM(F6:F19)</f>
        <v>0</v>
      </c>
      <c r="G20" s="77">
        <f>SUM(G6:G19)</f>
        <v>4454</v>
      </c>
      <c r="H20" s="78">
        <f>SUM(H6:H19)</f>
        <v>0</v>
      </c>
      <c r="I20" s="79"/>
      <c r="J20" s="80"/>
      <c r="K20" s="77">
        <f>SUM(K6:K19)</f>
        <v>0</v>
      </c>
      <c r="L20" s="78">
        <f>SUM(L6:L19)</f>
        <v>0</v>
      </c>
      <c r="M20" s="119">
        <f>SUM(M6:M19)</f>
        <v>2700</v>
      </c>
      <c r="N20" s="81">
        <f>SUM(N6:N19)</f>
        <v>0</v>
      </c>
      <c r="O20" s="82">
        <f>SUM(O6:O19)</f>
        <v>2050</v>
      </c>
      <c r="P20" s="83">
        <f>SUM(P6:P19)</f>
        <v>0</v>
      </c>
      <c r="Q20" s="53"/>
      <c r="R20" s="67"/>
    </row>
    <row r="21" spans="1:21" ht="20.100000000000001" customHeight="1" thickBot="1" x14ac:dyDescent="0.3">
      <c r="A21" s="64"/>
      <c r="B21" s="54"/>
      <c r="C21" s="54"/>
      <c r="D21" s="54"/>
      <c r="E21" s="54"/>
      <c r="F21" s="65"/>
      <c r="G21" s="65"/>
      <c r="H21" s="70"/>
      <c r="I21" s="70"/>
      <c r="J21" s="65"/>
      <c r="K21" s="65"/>
      <c r="L21" s="66"/>
      <c r="M21" s="66"/>
      <c r="N21" s="66"/>
      <c r="O21" s="66"/>
      <c r="P21" s="53"/>
      <c r="Q21" s="67"/>
    </row>
    <row r="22" spans="1:21" ht="20.100000000000001" customHeight="1" thickBot="1" x14ac:dyDescent="0.3">
      <c r="A22" s="97" t="s">
        <v>23</v>
      </c>
      <c r="B22" s="84"/>
      <c r="C22" s="84"/>
      <c r="D22" s="84"/>
      <c r="F22" s="165" t="s">
        <v>24</v>
      </c>
      <c r="G22" s="166"/>
      <c r="H22" s="139" t="s">
        <v>25</v>
      </c>
      <c r="I22" s="140"/>
      <c r="J22" s="141"/>
      <c r="L22" s="96" t="s">
        <v>26</v>
      </c>
      <c r="M22" s="85"/>
      <c r="N22" s="85"/>
      <c r="O22" s="85"/>
      <c r="P22" s="85"/>
      <c r="R22" s="1" t="b">
        <f>T22=U22</f>
        <v>0</v>
      </c>
      <c r="T22" s="1" t="b">
        <f>C26&lt;0</f>
        <v>1</v>
      </c>
      <c r="U22" s="1" t="b">
        <f>D26&lt;0</f>
        <v>0</v>
      </c>
    </row>
    <row r="23" spans="1:21" ht="18.75" customHeight="1" thickBot="1" x14ac:dyDescent="0.3">
      <c r="A23" s="157" t="s">
        <v>22</v>
      </c>
      <c r="B23" s="158"/>
      <c r="C23" s="87" t="s">
        <v>11</v>
      </c>
      <c r="D23" s="88" t="s">
        <v>12</v>
      </c>
      <c r="F23" s="167"/>
      <c r="G23" s="168"/>
      <c r="H23" s="142"/>
      <c r="I23" s="143"/>
      <c r="J23" s="144"/>
      <c r="L23" s="136" t="s">
        <v>27</v>
      </c>
      <c r="M23" s="136"/>
      <c r="N23" s="136"/>
      <c r="O23" s="136"/>
      <c r="P23" s="99">
        <f>IF(R22=TRUE, 1, 0)</f>
        <v>0</v>
      </c>
    </row>
    <row r="24" spans="1:21" ht="18.75" customHeight="1" x14ac:dyDescent="0.25">
      <c r="A24" s="159" t="s">
        <v>28</v>
      </c>
      <c r="B24" s="160"/>
      <c r="C24" s="89">
        <f>G20+K20</f>
        <v>4454</v>
      </c>
      <c r="D24" s="90">
        <f>H20+L20</f>
        <v>0</v>
      </c>
      <c r="F24" s="206" t="s">
        <v>29</v>
      </c>
      <c r="G24" s="207"/>
      <c r="H24" s="148"/>
      <c r="I24" s="149"/>
      <c r="J24" s="150"/>
      <c r="L24" s="137"/>
      <c r="M24" s="137"/>
      <c r="N24" s="137"/>
      <c r="O24" s="137"/>
      <c r="P24" s="101"/>
      <c r="R24" s="1" t="e">
        <f>T24=U24</f>
        <v>#DIV/0!</v>
      </c>
      <c r="T24" s="1" t="e">
        <f>H27&lt;0</f>
        <v>#DIV/0!</v>
      </c>
      <c r="U24" s="1" t="b">
        <f>D26&lt;0</f>
        <v>0</v>
      </c>
    </row>
    <row r="25" spans="1:21" ht="18.75" customHeight="1" thickBot="1" x14ac:dyDescent="0.3">
      <c r="A25" s="161" t="s">
        <v>30</v>
      </c>
      <c r="B25" s="162"/>
      <c r="C25" s="93">
        <f>M20+O20</f>
        <v>4750</v>
      </c>
      <c r="D25" s="94">
        <f>N20+P20</f>
        <v>0</v>
      </c>
      <c r="F25" s="208" t="s">
        <v>31</v>
      </c>
      <c r="G25" s="209"/>
      <c r="H25" s="151"/>
      <c r="I25" s="152"/>
      <c r="J25" s="153"/>
      <c r="L25" s="138" t="s">
        <v>32</v>
      </c>
      <c r="M25" s="138"/>
      <c r="N25" s="138"/>
      <c r="O25" s="138"/>
      <c r="P25" s="100" t="e">
        <f>IF(R24=TRUE, 1, 0)</f>
        <v>#DIV/0!</v>
      </c>
    </row>
    <row r="26" spans="1:21" ht="18.75" customHeight="1" thickBot="1" x14ac:dyDescent="0.35">
      <c r="A26" s="163" t="s">
        <v>33</v>
      </c>
      <c r="B26" s="164"/>
      <c r="C26" s="91">
        <f>C24-C25</f>
        <v>-296</v>
      </c>
      <c r="D26" s="92">
        <f>D24-D25</f>
        <v>0</v>
      </c>
      <c r="F26" s="169" t="s">
        <v>34</v>
      </c>
      <c r="G26" s="170"/>
      <c r="H26" s="154"/>
      <c r="I26" s="155"/>
      <c r="J26" s="156"/>
      <c r="L26" s="137"/>
      <c r="M26" s="137"/>
      <c r="N26" s="137"/>
      <c r="O26" s="137"/>
      <c r="P26" s="101"/>
      <c r="R26" s="1" t="e">
        <f>AND(H27&gt;=-0.02, H27&lt;=0.02)</f>
        <v>#DIV/0!</v>
      </c>
    </row>
    <row r="27" spans="1:21" ht="16.5" customHeight="1" thickBot="1" x14ac:dyDescent="0.3">
      <c r="F27" s="222" t="s">
        <v>35</v>
      </c>
      <c r="G27" s="223"/>
      <c r="H27" s="145" t="e">
        <f>AVERAGE(H24:J26)</f>
        <v>#DIV/0!</v>
      </c>
      <c r="I27" s="146"/>
      <c r="J27" s="147"/>
      <c r="L27" s="134" t="s">
        <v>36</v>
      </c>
      <c r="M27" s="134"/>
      <c r="N27" s="134"/>
      <c r="O27" s="134"/>
      <c r="P27" s="95" t="e">
        <f>IF(R26=TRUE, 1, 0)</f>
        <v>#DIV/0!</v>
      </c>
    </row>
    <row r="28" spans="1:21" ht="13.6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134"/>
      <c r="M28" s="134"/>
      <c r="N28" s="134"/>
      <c r="O28" s="134"/>
      <c r="P28" s="98"/>
    </row>
    <row r="29" spans="1:21" ht="13.6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6"/>
      <c r="M29" s="56"/>
      <c r="N29" s="57"/>
      <c r="O29" s="57"/>
      <c r="P29" s="7"/>
      <c r="Q29" s="7"/>
    </row>
    <row r="30" spans="1:21" ht="13.5" customHeight="1" thickBot="1" x14ac:dyDescent="0.3">
      <c r="A30" s="3" t="s">
        <v>37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</row>
    <row r="31" spans="1:21" ht="20.100000000000001" customHeight="1" x14ac:dyDescent="0.25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68"/>
    </row>
    <row r="32" spans="1:21" ht="20.100000000000001" customHeight="1" x14ac:dyDescent="0.25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5"/>
      <c r="Q32" s="68"/>
    </row>
    <row r="33" spans="1:17" ht="20.100000000000001" customHeight="1" thickBot="1" x14ac:dyDescent="0.3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8"/>
    </row>
    <row r="34" spans="1:17" ht="20.10000000000000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3.8" thickBo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20.100000000000001" customHeight="1" thickBot="1" x14ac:dyDescent="0.3">
      <c r="A36" s="219" t="s">
        <v>38</v>
      </c>
      <c r="B36" s="220"/>
      <c r="C36" s="220"/>
      <c r="D36" s="220"/>
      <c r="E36" s="220"/>
      <c r="F36" s="221"/>
      <c r="G36" s="54"/>
      <c r="H36" s="54"/>
      <c r="I36" s="54"/>
      <c r="J36" s="54"/>
      <c r="K36" s="54"/>
      <c r="L36" s="54"/>
      <c r="M36" s="54"/>
      <c r="N36" s="54"/>
      <c r="O36" s="54"/>
      <c r="P36" s="53"/>
      <c r="Q36" s="55"/>
    </row>
    <row r="37" spans="1:17" ht="19.2" customHeight="1" thickBot="1" x14ac:dyDescent="0.3">
      <c r="A37" s="5" t="s">
        <v>9</v>
      </c>
      <c r="B37" s="174" t="s">
        <v>39</v>
      </c>
      <c r="C37" s="175"/>
      <c r="D37" s="176" t="s">
        <v>40</v>
      </c>
      <c r="E37" s="177"/>
      <c r="F37" s="177"/>
      <c r="G37" s="178"/>
      <c r="H37" s="176" t="s">
        <v>41</v>
      </c>
      <c r="I37" s="178"/>
      <c r="J37" s="177" t="s">
        <v>42</v>
      </c>
      <c r="K37" s="177"/>
      <c r="L37" s="205" t="s">
        <v>6</v>
      </c>
      <c r="M37" s="205"/>
      <c r="N37" s="201" t="s">
        <v>7</v>
      </c>
      <c r="O37" s="202"/>
      <c r="P37" s="59" t="s">
        <v>43</v>
      </c>
    </row>
    <row r="38" spans="1:17" ht="18.75" customHeight="1" thickBot="1" x14ac:dyDescent="0.3">
      <c r="A38" s="60" t="s">
        <v>44</v>
      </c>
      <c r="B38" s="172"/>
      <c r="C38" s="173"/>
      <c r="D38" s="179"/>
      <c r="E38" s="180"/>
      <c r="F38" s="180"/>
      <c r="G38" s="181"/>
      <c r="H38" s="179"/>
      <c r="I38" s="181"/>
      <c r="J38" s="185"/>
      <c r="K38" s="186"/>
      <c r="L38" s="183"/>
      <c r="M38" s="184"/>
      <c r="N38" s="203"/>
      <c r="O38" s="204"/>
      <c r="P38" s="58">
        <f t="shared" ref="P38:P46" si="10">L38-N38</f>
        <v>0</v>
      </c>
    </row>
    <row r="39" spans="1:17" ht="18.75" customHeight="1" thickBot="1" x14ac:dyDescent="0.3">
      <c r="A39" s="61" t="s">
        <v>44</v>
      </c>
      <c r="B39" s="171"/>
      <c r="C39" s="171"/>
      <c r="D39" s="126"/>
      <c r="E39" s="127"/>
      <c r="F39" s="127"/>
      <c r="G39" s="128"/>
      <c r="H39" s="126"/>
      <c r="I39" s="128"/>
      <c r="J39" s="199"/>
      <c r="K39" s="200"/>
      <c r="L39" s="183"/>
      <c r="M39" s="184"/>
      <c r="N39" s="203"/>
      <c r="O39" s="204"/>
      <c r="P39" s="58">
        <f t="shared" si="10"/>
        <v>0</v>
      </c>
    </row>
    <row r="40" spans="1:17" ht="19.2" customHeight="1" thickBot="1" x14ac:dyDescent="0.3">
      <c r="A40" s="61" t="s">
        <v>44</v>
      </c>
      <c r="B40" s="124"/>
      <c r="C40" s="125"/>
      <c r="D40" s="126"/>
      <c r="E40" s="127"/>
      <c r="F40" s="127"/>
      <c r="G40" s="128"/>
      <c r="H40" s="126"/>
      <c r="I40" s="128"/>
      <c r="J40" s="126"/>
      <c r="K40" s="182"/>
      <c r="L40" s="129"/>
      <c r="M40" s="130"/>
      <c r="N40" s="122"/>
      <c r="O40" s="123"/>
      <c r="P40" s="58">
        <f t="shared" si="10"/>
        <v>0</v>
      </c>
    </row>
    <row r="41" spans="1:17" ht="19.5" customHeight="1" thickBot="1" x14ac:dyDescent="0.3">
      <c r="A41" s="60" t="s">
        <v>44</v>
      </c>
      <c r="B41" s="131"/>
      <c r="C41" s="132"/>
      <c r="D41" s="124"/>
      <c r="E41" s="133"/>
      <c r="F41" s="133"/>
      <c r="G41" s="125"/>
      <c r="H41" s="124"/>
      <c r="I41" s="125"/>
      <c r="J41" s="124"/>
      <c r="K41" s="125"/>
      <c r="L41" s="129"/>
      <c r="M41" s="130"/>
      <c r="N41" s="122"/>
      <c r="O41" s="123"/>
      <c r="P41" s="58">
        <f t="shared" si="10"/>
        <v>0</v>
      </c>
    </row>
    <row r="42" spans="1:17" ht="19.5" customHeight="1" thickBot="1" x14ac:dyDescent="0.3">
      <c r="A42" s="61" t="s">
        <v>44</v>
      </c>
      <c r="B42" s="124"/>
      <c r="C42" s="125"/>
      <c r="D42" s="126"/>
      <c r="E42" s="127"/>
      <c r="F42" s="127"/>
      <c r="G42" s="128"/>
      <c r="H42" s="126"/>
      <c r="I42" s="128"/>
      <c r="J42" s="126"/>
      <c r="K42" s="128"/>
      <c r="L42" s="129"/>
      <c r="M42" s="130"/>
      <c r="N42" s="122"/>
      <c r="O42" s="123"/>
      <c r="P42" s="58">
        <f t="shared" si="10"/>
        <v>0</v>
      </c>
    </row>
    <row r="43" spans="1:17" ht="19.5" customHeight="1" thickBot="1" x14ac:dyDescent="0.3">
      <c r="A43" s="61" t="s">
        <v>44</v>
      </c>
      <c r="B43" s="124"/>
      <c r="C43" s="125"/>
      <c r="D43" s="126"/>
      <c r="E43" s="127"/>
      <c r="F43" s="127"/>
      <c r="G43" s="128"/>
      <c r="H43" s="126"/>
      <c r="I43" s="128"/>
      <c r="J43" s="126"/>
      <c r="K43" s="128"/>
      <c r="L43" s="129"/>
      <c r="M43" s="130"/>
      <c r="N43" s="122"/>
      <c r="O43" s="123"/>
      <c r="P43" s="58">
        <f t="shared" si="10"/>
        <v>0</v>
      </c>
    </row>
    <row r="44" spans="1:17" ht="19.5" customHeight="1" thickBot="1" x14ac:dyDescent="0.3">
      <c r="A44" s="60" t="s">
        <v>44</v>
      </c>
      <c r="B44" s="131"/>
      <c r="C44" s="132"/>
      <c r="D44" s="124"/>
      <c r="E44" s="133"/>
      <c r="F44" s="133"/>
      <c r="G44" s="125"/>
      <c r="H44" s="124"/>
      <c r="I44" s="125"/>
      <c r="J44" s="124"/>
      <c r="K44" s="125"/>
      <c r="L44" s="129"/>
      <c r="M44" s="130"/>
      <c r="N44" s="122"/>
      <c r="O44" s="123"/>
      <c r="P44" s="58">
        <f t="shared" si="10"/>
        <v>0</v>
      </c>
    </row>
    <row r="45" spans="1:17" ht="19.5" customHeight="1" thickBot="1" x14ac:dyDescent="0.3">
      <c r="A45" s="61" t="s">
        <v>44</v>
      </c>
      <c r="B45" s="124"/>
      <c r="C45" s="125"/>
      <c r="D45" s="126"/>
      <c r="E45" s="127"/>
      <c r="F45" s="127"/>
      <c r="G45" s="128"/>
      <c r="H45" s="126"/>
      <c r="I45" s="128"/>
      <c r="J45" s="126"/>
      <c r="K45" s="128"/>
      <c r="L45" s="129"/>
      <c r="M45" s="130"/>
      <c r="N45" s="122"/>
      <c r="O45" s="123"/>
      <c r="P45" s="58">
        <f t="shared" si="10"/>
        <v>0</v>
      </c>
    </row>
    <row r="46" spans="1:17" ht="18.75" customHeight="1" x14ac:dyDescent="0.25">
      <c r="A46" s="61" t="s">
        <v>44</v>
      </c>
      <c r="B46" s="124"/>
      <c r="C46" s="125"/>
      <c r="D46" s="126"/>
      <c r="E46" s="127"/>
      <c r="F46" s="127"/>
      <c r="G46" s="128"/>
      <c r="H46" s="126"/>
      <c r="I46" s="128"/>
      <c r="J46" s="126"/>
      <c r="K46" s="128"/>
      <c r="L46" s="129"/>
      <c r="M46" s="130"/>
      <c r="N46" s="122"/>
      <c r="O46" s="123"/>
      <c r="P46" s="58">
        <f t="shared" si="10"/>
        <v>0</v>
      </c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</sheetData>
  <mergeCells count="88">
    <mergeCell ref="A20:B20"/>
    <mergeCell ref="J39:K39"/>
    <mergeCell ref="L39:M39"/>
    <mergeCell ref="N37:O37"/>
    <mergeCell ref="N38:O38"/>
    <mergeCell ref="N39:O39"/>
    <mergeCell ref="H37:I37"/>
    <mergeCell ref="J37:K37"/>
    <mergeCell ref="L37:M37"/>
    <mergeCell ref="H39:I39"/>
    <mergeCell ref="F24:G24"/>
    <mergeCell ref="F25:G25"/>
    <mergeCell ref="A31:P33"/>
    <mergeCell ref="A36:F36"/>
    <mergeCell ref="F27:G27"/>
    <mergeCell ref="I4:J4"/>
    <mergeCell ref="C4:D4"/>
    <mergeCell ref="O4:P4"/>
    <mergeCell ref="K4:L4"/>
    <mergeCell ref="G4:H4"/>
    <mergeCell ref="E4:F4"/>
    <mergeCell ref="M4:N4"/>
    <mergeCell ref="H40:I40"/>
    <mergeCell ref="J40:K40"/>
    <mergeCell ref="L38:M38"/>
    <mergeCell ref="H38:I38"/>
    <mergeCell ref="J38:K38"/>
    <mergeCell ref="L40:M40"/>
    <mergeCell ref="D40:G40"/>
    <mergeCell ref="B39:C39"/>
    <mergeCell ref="B38:C38"/>
    <mergeCell ref="B37:C37"/>
    <mergeCell ref="B40:C40"/>
    <mergeCell ref="D37:G37"/>
    <mergeCell ref="D38:G38"/>
    <mergeCell ref="D39:G39"/>
    <mergeCell ref="N40:O40"/>
    <mergeCell ref="L27:O28"/>
    <mergeCell ref="A2:P2"/>
    <mergeCell ref="L23:O24"/>
    <mergeCell ref="L25:O26"/>
    <mergeCell ref="H22:J23"/>
    <mergeCell ref="H27:J27"/>
    <mergeCell ref="H24:J24"/>
    <mergeCell ref="H25:J25"/>
    <mergeCell ref="H26:J26"/>
    <mergeCell ref="A23:B23"/>
    <mergeCell ref="A24:B24"/>
    <mergeCell ref="A25:B25"/>
    <mergeCell ref="A26:B26"/>
    <mergeCell ref="F22:G23"/>
    <mergeCell ref="F26:G26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</mergeCells>
  <phoneticPr fontId="19" type="noConversion"/>
  <conditionalFormatting sqref="P22">
    <cfRule type="expression" priority="11">
      <formula>$R$22:$R$26=TRUE</formula>
    </cfRule>
  </conditionalFormatting>
  <conditionalFormatting sqref="P23 P25 P2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2:R26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R22:R26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2025-04-17T13:19:52Z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